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CUFS01\ProjectData\Proj\255-16 VA\02 Central Region\Oklahoma\25516-OK01 Tulsa CBOC\04 SFO\"/>
    </mc:Choice>
  </mc:AlternateContent>
  <bookViews>
    <workbookView xWindow="0" yWindow="0" windowWidth="28800" windowHeight="13365" tabRatio="848" activeTab="3"/>
  </bookViews>
  <sheets>
    <sheet name="INSTRUCTIONS to SFO Preparer" sheetId="12" r:id="rId1"/>
    <sheet name="Instructions to Offeror" sheetId="13" r:id="rId2"/>
    <sheet name="Sect4 Functional Room List" sheetId="15" r:id="rId3"/>
    <sheet name="Sect5 Summary Price Sheet" sheetId="3" r:id="rId4"/>
  </sheets>
  <definedNames>
    <definedName name="_xlnm._FilterDatabase" localSheetId="2" hidden="1">'Sect4 Functional Room List'!$E$1:$E$1507</definedName>
    <definedName name="_xlnm.Print_Area" localSheetId="0">'INSTRUCTIONS to SFO Preparer'!$A$1:$M$192</definedName>
    <definedName name="_xlnm.Print_Area" localSheetId="2">'Sect4 Functional Room List'!$A:$K</definedName>
    <definedName name="_xlnm.Print_Area" localSheetId="3">'Sect5 Summary Price Sheet'!$A$1:$G$117</definedName>
    <definedName name="_xlnm.Print_Titles" localSheetId="2">'Sect4 Functional Room List'!$4:$5</definedName>
    <definedName name="_xlnm.Print_Titles" localSheetId="3">'Sect5 Summary Price Sheet'!$1:$4</definedName>
  </definedNames>
  <calcPr calcId="152511"/>
</workbook>
</file>

<file path=xl/calcChain.xml><?xml version="1.0" encoding="utf-8"?>
<calcChain xmlns="http://schemas.openxmlformats.org/spreadsheetml/2006/main">
  <c r="I296" i="15" l="1"/>
  <c r="I294" i="15"/>
  <c r="I67" i="15" l="1"/>
  <c r="J66" i="15" s="1"/>
  <c r="I845" i="15" l="1"/>
  <c r="D1384" i="15" l="1"/>
  <c r="D1355" i="15"/>
  <c r="I1228" i="15"/>
  <c r="I1227" i="15"/>
  <c r="I1238" i="15"/>
  <c r="I1237" i="15"/>
  <c r="I1236" i="15"/>
  <c r="I1235" i="15"/>
  <c r="I1234" i="15"/>
  <c r="I1233" i="15"/>
  <c r="I1232" i="15"/>
  <c r="I1231" i="15"/>
  <c r="I1230" i="15"/>
  <c r="I1206" i="15"/>
  <c r="I1205" i="15"/>
  <c r="I1204" i="15"/>
  <c r="I1203" i="15"/>
  <c r="I1202" i="15"/>
  <c r="I1201" i="15"/>
  <c r="I1200" i="15"/>
  <c r="J1180" i="15"/>
  <c r="D1167" i="15"/>
  <c r="D1117" i="15"/>
  <c r="D1160" i="15"/>
  <c r="I1152" i="15"/>
  <c r="I1131" i="15"/>
  <c r="I1074" i="15"/>
  <c r="I1073" i="15"/>
  <c r="I1072" i="15"/>
  <c r="I1071" i="15"/>
  <c r="I1070" i="15"/>
  <c r="I1069" i="15"/>
  <c r="I1068" i="15"/>
  <c r="I1067" i="15"/>
  <c r="I1066" i="15"/>
  <c r="I1065" i="15"/>
  <c r="I1064" i="15"/>
  <c r="I1063" i="15"/>
  <c r="I1062" i="15"/>
  <c r="I1052" i="15"/>
  <c r="I1051" i="15"/>
  <c r="I1050" i="15"/>
  <c r="I1049" i="15"/>
  <c r="I1048" i="15"/>
  <c r="I1047" i="15"/>
  <c r="I1040" i="15"/>
  <c r="D1033" i="15"/>
  <c r="D1022" i="15"/>
  <c r="I1007" i="15"/>
  <c r="I1006" i="15"/>
  <c r="I1004" i="15"/>
  <c r="I1003" i="15"/>
  <c r="I1002" i="15"/>
  <c r="I1001" i="15"/>
  <c r="I1000" i="15"/>
  <c r="I999" i="15"/>
  <c r="I998" i="15"/>
  <c r="I929" i="15"/>
  <c r="I928" i="15"/>
  <c r="I927" i="15"/>
  <c r="I913" i="15"/>
  <c r="I912" i="15"/>
  <c r="I911" i="15"/>
  <c r="I901" i="15"/>
  <c r="J900" i="15" s="1"/>
  <c r="I878" i="15"/>
  <c r="I877" i="15"/>
  <c r="I880" i="15"/>
  <c r="I879" i="15"/>
  <c r="I849" i="15"/>
  <c r="I848" i="15"/>
  <c r="D818" i="15"/>
  <c r="I835" i="15"/>
  <c r="I834" i="15"/>
  <c r="I833" i="15"/>
  <c r="I832" i="15"/>
  <c r="I831" i="15"/>
  <c r="D814" i="15"/>
  <c r="I811" i="15"/>
  <c r="I734" i="15"/>
  <c r="I766" i="15"/>
  <c r="I765" i="15"/>
  <c r="D677" i="15"/>
  <c r="D623" i="15"/>
  <c r="D549" i="15"/>
  <c r="I532" i="15"/>
  <c r="I533" i="15"/>
  <c r="I461" i="15"/>
  <c r="I428" i="15"/>
  <c r="I425" i="15"/>
  <c r="I420" i="15"/>
  <c r="I405" i="15"/>
  <c r="D395" i="15"/>
  <c r="D374" i="15"/>
  <c r="D360" i="15"/>
  <c r="D289" i="15"/>
  <c r="J295" i="15"/>
  <c r="I286" i="15"/>
  <c r="D280" i="15"/>
  <c r="D257" i="15"/>
  <c r="I277" i="15"/>
  <c r="J270" i="15"/>
  <c r="J272" i="15"/>
  <c r="D145" i="15"/>
  <c r="D121" i="15"/>
  <c r="D107" i="15"/>
  <c r="D72" i="15"/>
  <c r="J69" i="15"/>
  <c r="D31" i="15"/>
  <c r="D7" i="15"/>
  <c r="D69" i="15"/>
  <c r="I175" i="15"/>
  <c r="I126" i="15"/>
  <c r="I105" i="15"/>
  <c r="I104" i="15"/>
  <c r="I103" i="15"/>
  <c r="I102" i="15"/>
  <c r="I101" i="15"/>
  <c r="I100" i="15"/>
  <c r="I99" i="15"/>
  <c r="I98" i="15"/>
  <c r="I97" i="15"/>
  <c r="I96" i="15"/>
  <c r="I95" i="15"/>
  <c r="I93" i="15"/>
  <c r="I92" i="15"/>
  <c r="I91" i="15"/>
  <c r="I90" i="15"/>
  <c r="I89" i="15"/>
  <c r="I88" i="15"/>
  <c r="I87" i="15"/>
  <c r="I86" i="15"/>
  <c r="I85" i="15"/>
  <c r="I83" i="15"/>
  <c r="I82" i="15"/>
  <c r="I81" i="15"/>
  <c r="I64" i="15"/>
  <c r="I63" i="15"/>
  <c r="I62" i="15"/>
  <c r="I22" i="15"/>
  <c r="I21" i="15"/>
  <c r="I580" i="15"/>
  <c r="J579" i="15" s="1"/>
  <c r="I583" i="15"/>
  <c r="I585" i="15"/>
  <c r="J584" i="15" s="1"/>
  <c r="I605" i="15"/>
  <c r="I607" i="15"/>
  <c r="J606" i="15" s="1"/>
  <c r="I684" i="15"/>
  <c r="J1226" i="15" l="1"/>
  <c r="J20" i="15"/>
  <c r="J80" i="15"/>
  <c r="J84" i="15"/>
  <c r="J94" i="15"/>
  <c r="I1462" i="15"/>
  <c r="I980" i="15"/>
  <c r="I444" i="15"/>
  <c r="I443" i="15"/>
  <c r="I442" i="15"/>
  <c r="I441" i="15"/>
  <c r="I440" i="15"/>
  <c r="I439" i="15"/>
  <c r="I438" i="15"/>
  <c r="I437" i="15"/>
  <c r="I321" i="15"/>
  <c r="I287" i="15"/>
  <c r="I259" i="15"/>
  <c r="J258" i="15" s="1"/>
  <c r="I118" i="15"/>
  <c r="I113" i="15"/>
  <c r="I112" i="15"/>
  <c r="J1503" i="15"/>
  <c r="J1498" i="15" s="1"/>
  <c r="I1465" i="15"/>
  <c r="I1466" i="15"/>
  <c r="I1464" i="15"/>
  <c r="I1463" i="15"/>
  <c r="I1435" i="15"/>
  <c r="J1434" i="15" s="1"/>
  <c r="I1432" i="15"/>
  <c r="I1415" i="15"/>
  <c r="I1405" i="15"/>
  <c r="I1404" i="15"/>
  <c r="I1403" i="15"/>
  <c r="I1407" i="15"/>
  <c r="J1406" i="15" s="1"/>
  <c r="I1402" i="15"/>
  <c r="I1401" i="15"/>
  <c r="I1400" i="15"/>
  <c r="I1399" i="15"/>
  <c r="I1398" i="15"/>
  <c r="I1397" i="15"/>
  <c r="I1395" i="15"/>
  <c r="I1394" i="15"/>
  <c r="I1393" i="15"/>
  <c r="I1392" i="15"/>
  <c r="I1391" i="15"/>
  <c r="I1390" i="15"/>
  <c r="I1389" i="15"/>
  <c r="I1388" i="15"/>
  <c r="I1387" i="15"/>
  <c r="I1041" i="15"/>
  <c r="I1039" i="15"/>
  <c r="I1005" i="15"/>
  <c r="J997" i="15" s="1"/>
  <c r="I975" i="15"/>
  <c r="I974" i="15"/>
  <c r="I973" i="15"/>
  <c r="I972" i="15"/>
  <c r="I971" i="15"/>
  <c r="I712" i="15"/>
  <c r="I701" i="15"/>
  <c r="J700" i="15" s="1"/>
  <c r="I565" i="15"/>
  <c r="I564" i="15"/>
  <c r="I563" i="15"/>
  <c r="I560" i="15"/>
  <c r="I452" i="15"/>
  <c r="I451" i="15"/>
  <c r="I450" i="15"/>
  <c r="I449" i="15"/>
  <c r="I448" i="15"/>
  <c r="I404" i="15"/>
  <c r="I366" i="15"/>
  <c r="I365" i="15"/>
  <c r="I1032" i="15"/>
  <c r="I1031" i="15"/>
  <c r="I1030" i="15"/>
  <c r="I1029" i="15"/>
  <c r="I1028" i="15"/>
  <c r="I1027" i="15"/>
  <c r="I1026" i="15"/>
  <c r="I1025" i="15"/>
  <c r="I1024" i="15"/>
  <c r="I117" i="15"/>
  <c r="I47" i="15"/>
  <c r="I1128" i="15"/>
  <c r="I1126" i="15"/>
  <c r="I1127" i="15"/>
  <c r="I1158" i="15"/>
  <c r="I1157" i="15"/>
  <c r="I1156" i="15"/>
  <c r="I392" i="15"/>
  <c r="I499" i="15"/>
  <c r="I716" i="15"/>
  <c r="I634" i="15"/>
  <c r="J733" i="15"/>
  <c r="I749" i="15"/>
  <c r="J748" i="15" s="1"/>
  <c r="I796" i="15"/>
  <c r="I787" i="15"/>
  <c r="I777" i="15"/>
  <c r="J72" i="15" l="1"/>
  <c r="J1396" i="15"/>
  <c r="J562" i="15"/>
  <c r="J436" i="15"/>
  <c r="J1155" i="15"/>
  <c r="J1023" i="15"/>
  <c r="J1022" i="15" s="1"/>
  <c r="I979" i="15"/>
  <c r="I803" i="15"/>
  <c r="I792" i="15"/>
  <c r="I782" i="15"/>
  <c r="I769" i="15"/>
  <c r="I575" i="15" l="1"/>
  <c r="I576" i="15"/>
  <c r="I577" i="15"/>
  <c r="I578" i="15"/>
  <c r="I413" i="15"/>
  <c r="I266" i="15"/>
  <c r="I1370" i="15"/>
  <c r="I1365" i="15"/>
  <c r="I1364" i="15"/>
  <c r="I1363" i="15"/>
  <c r="I1362" i="15"/>
  <c r="I1361" i="15"/>
  <c r="I1360" i="15"/>
  <c r="I1330" i="15"/>
  <c r="I1329" i="15"/>
  <c r="I1326" i="15"/>
  <c r="I1213" i="15"/>
  <c r="I1214" i="15"/>
  <c r="I1215" i="15"/>
  <c r="I1216" i="15"/>
  <c r="I1217" i="15"/>
  <c r="I1218" i="15"/>
  <c r="I1219" i="15"/>
  <c r="I1220" i="15"/>
  <c r="I1221" i="15"/>
  <c r="I1222" i="15"/>
  <c r="I1223" i="15"/>
  <c r="I1224" i="15"/>
  <c r="I1225" i="15"/>
  <c r="I1239" i="15"/>
  <c r="J1229" i="15" s="1"/>
  <c r="I1241" i="15"/>
  <c r="I1242" i="15"/>
  <c r="I1243" i="15"/>
  <c r="I1244" i="15"/>
  <c r="I1245" i="15"/>
  <c r="I1246" i="15"/>
  <c r="I1247" i="15"/>
  <c r="I1248" i="15"/>
  <c r="I1249" i="15"/>
  <c r="I1250" i="15"/>
  <c r="I1252" i="15"/>
  <c r="I1253" i="15"/>
  <c r="I1254" i="15"/>
  <c r="I1255" i="15"/>
  <c r="I1256" i="15"/>
  <c r="I1257" i="15"/>
  <c r="I1258" i="15"/>
  <c r="I1259" i="15"/>
  <c r="I1260" i="15"/>
  <c r="I1261" i="15"/>
  <c r="I1263" i="15"/>
  <c r="I1265" i="15"/>
  <c r="J1264" i="15" s="1"/>
  <c r="I1267" i="15"/>
  <c r="I1268" i="15"/>
  <c r="I1269" i="15"/>
  <c r="I1270" i="15"/>
  <c r="I1271" i="15"/>
  <c r="I1272" i="15"/>
  <c r="I1273" i="15"/>
  <c r="I1277" i="15"/>
  <c r="I1278" i="15"/>
  <c r="I1279" i="15"/>
  <c r="I1280" i="15"/>
  <c r="I1281" i="15"/>
  <c r="I1282" i="15"/>
  <c r="I1283" i="15"/>
  <c r="I1284" i="15"/>
  <c r="I1286" i="15"/>
  <c r="I1287" i="15"/>
  <c r="I1288" i="15"/>
  <c r="I1289" i="15"/>
  <c r="I1290" i="15"/>
  <c r="I1291" i="15"/>
  <c r="I1292" i="15"/>
  <c r="I1293" i="15"/>
  <c r="I1295" i="15"/>
  <c r="I1296" i="15"/>
  <c r="I1297" i="15"/>
  <c r="I1298" i="15"/>
  <c r="I1299" i="15"/>
  <c r="I1300" i="15"/>
  <c r="I1301" i="15"/>
  <c r="I1302" i="15"/>
  <c r="I1304" i="15"/>
  <c r="I1305" i="15"/>
  <c r="I1306" i="15"/>
  <c r="I1307" i="15"/>
  <c r="I1308" i="15"/>
  <c r="I1309" i="15"/>
  <c r="I1310" i="15"/>
  <c r="I1311" i="15"/>
  <c r="I1187" i="15"/>
  <c r="J1186" i="15" s="1"/>
  <c r="I1177" i="15"/>
  <c r="I1170" i="15"/>
  <c r="J1169" i="15" s="1"/>
  <c r="I1163" i="15"/>
  <c r="I1125" i="15"/>
  <c r="I1124" i="15"/>
  <c r="I1123" i="15"/>
  <c r="I1087" i="15"/>
  <c r="I1086" i="15"/>
  <c r="I1085" i="15"/>
  <c r="I1084" i="15"/>
  <c r="I1083" i="15"/>
  <c r="I1082" i="15"/>
  <c r="I1081" i="15"/>
  <c r="I1077" i="15"/>
  <c r="I1076" i="15"/>
  <c r="I1061" i="15"/>
  <c r="J1060" i="15" s="1"/>
  <c r="I1089" i="15"/>
  <c r="J1088" i="15" s="1"/>
  <c r="I995" i="15"/>
  <c r="I996" i="15"/>
  <c r="I876" i="15"/>
  <c r="I875" i="15"/>
  <c r="I658" i="15"/>
  <c r="I657" i="15"/>
  <c r="I458" i="15"/>
  <c r="I457" i="15"/>
  <c r="I403" i="15"/>
  <c r="I402" i="15"/>
  <c r="I293" i="15"/>
  <c r="I292" i="15"/>
  <c r="I291" i="15"/>
  <c r="I265" i="15"/>
  <c r="I140" i="15"/>
  <c r="I133" i="15"/>
  <c r="J1075" i="15" l="1"/>
  <c r="J1240" i="15"/>
  <c r="J1251" i="15"/>
  <c r="J1080" i="15"/>
  <c r="J290" i="15"/>
  <c r="J289" i="15" s="1"/>
  <c r="I123" i="15"/>
  <c r="I1492" i="15" l="1"/>
  <c r="I1350" i="15"/>
  <c r="I1209" i="15"/>
  <c r="I1015" i="15"/>
  <c r="I1014" i="15"/>
  <c r="I990" i="15"/>
  <c r="I989" i="15"/>
  <c r="I898" i="15"/>
  <c r="I884" i="15"/>
  <c r="I853" i="15"/>
  <c r="I812" i="15"/>
  <c r="I800" i="15"/>
  <c r="I799" i="15"/>
  <c r="I798" i="15"/>
  <c r="I789" i="15"/>
  <c r="I759" i="15"/>
  <c r="I732" i="15"/>
  <c r="I717" i="15"/>
  <c r="J715" i="15" s="1"/>
  <c r="I356" i="15"/>
  <c r="I350" i="15"/>
  <c r="I338" i="15"/>
  <c r="I320" i="15"/>
  <c r="I319" i="15"/>
  <c r="I252" i="15"/>
  <c r="I203" i="15"/>
  <c r="I202" i="15"/>
  <c r="I201" i="15"/>
  <c r="I200" i="15"/>
  <c r="I199" i="15"/>
  <c r="I198" i="15"/>
  <c r="I188" i="15"/>
  <c r="I187" i="15"/>
  <c r="I186" i="15"/>
  <c r="I185" i="15"/>
  <c r="I184" i="15"/>
  <c r="I174" i="15"/>
  <c r="I173" i="15"/>
  <c r="I172" i="15"/>
  <c r="I162" i="15"/>
  <c r="I161" i="15"/>
  <c r="I160" i="15"/>
  <c r="I159" i="15"/>
  <c r="I158" i="15"/>
  <c r="I157" i="15"/>
  <c r="I142" i="15"/>
  <c r="I42" i="15"/>
  <c r="J318" i="15" l="1"/>
  <c r="I501" i="15"/>
  <c r="I498" i="15"/>
  <c r="I534" i="15"/>
  <c r="I531" i="15"/>
  <c r="I530" i="15"/>
  <c r="J529" i="15" l="1"/>
  <c r="I813" i="15"/>
  <c r="I829" i="15" l="1"/>
  <c r="I500" i="15"/>
  <c r="I495" i="15"/>
  <c r="I494" i="15"/>
  <c r="I1328" i="15" l="1"/>
  <c r="J1327" i="15" s="1"/>
  <c r="I991" i="15" l="1"/>
  <c r="I930" i="15"/>
  <c r="I674" i="15"/>
  <c r="J673" i="15" s="1"/>
  <c r="I510" i="15"/>
  <c r="I401" i="15"/>
  <c r="I111" i="15" l="1"/>
  <c r="I65" i="15"/>
  <c r="J61" i="15" s="1"/>
  <c r="F72" i="3" l="1"/>
  <c r="F71" i="3"/>
  <c r="F70" i="3"/>
  <c r="G73" i="3" s="1"/>
  <c r="F67" i="3"/>
  <c r="F66" i="3"/>
  <c r="F65" i="3"/>
  <c r="G68" i="3" l="1"/>
  <c r="F9" i="3"/>
  <c r="F8" i="3"/>
  <c r="F7" i="3"/>
  <c r="G10" i="3" l="1"/>
  <c r="I462" i="15"/>
  <c r="J460" i="15" s="1"/>
  <c r="I416" i="15" l="1"/>
  <c r="I415" i="15"/>
  <c r="I414" i="15"/>
  <c r="I412" i="15"/>
  <c r="I393" i="15"/>
  <c r="I391" i="15"/>
  <c r="I390" i="15"/>
  <c r="I389" i="15"/>
  <c r="I388" i="15"/>
  <c r="I387" i="15"/>
  <c r="I386" i="15"/>
  <c r="I385" i="15"/>
  <c r="I384" i="15"/>
  <c r="I383" i="15"/>
  <c r="I382" i="15"/>
  <c r="I381" i="15"/>
  <c r="I380" i="15"/>
  <c r="I225" i="15"/>
  <c r="J224" i="15" s="1"/>
  <c r="J411" i="15" l="1"/>
  <c r="J379" i="15"/>
  <c r="I212" i="15"/>
  <c r="J211" i="15" s="1"/>
  <c r="A112" i="3" l="1"/>
  <c r="A111" i="3"/>
  <c r="A110" i="3"/>
  <c r="A109" i="3"/>
  <c r="A108" i="3"/>
  <c r="A107" i="3"/>
  <c r="A106" i="3"/>
  <c r="A104" i="3"/>
  <c r="A103" i="3"/>
  <c r="A102" i="3"/>
  <c r="A101" i="3"/>
  <c r="A100" i="3"/>
  <c r="A99" i="3"/>
  <c r="A98" i="3"/>
  <c r="A105" i="3"/>
  <c r="A97" i="3"/>
  <c r="A96" i="3"/>
  <c r="A95" i="3"/>
  <c r="A94" i="3"/>
  <c r="A93" i="3"/>
  <c r="A92" i="3"/>
  <c r="A91" i="3"/>
  <c r="A90" i="3"/>
  <c r="A89" i="3"/>
  <c r="A88" i="3"/>
  <c r="A113" i="3"/>
  <c r="A87" i="3"/>
  <c r="A86" i="3"/>
  <c r="A85" i="3"/>
  <c r="A84" i="3"/>
  <c r="A83" i="3"/>
  <c r="A82" i="3"/>
  <c r="A81" i="3"/>
  <c r="A80" i="3"/>
  <c r="A79" i="3"/>
  <c r="A78" i="3"/>
  <c r="A77" i="3"/>
  <c r="I398" i="15"/>
  <c r="I310" i="15"/>
  <c r="I314" i="15"/>
  <c r="I313" i="15"/>
  <c r="I312" i="15"/>
  <c r="I315" i="15"/>
  <c r="I311" i="15"/>
  <c r="I309" i="15"/>
  <c r="I308" i="15"/>
  <c r="I307" i="15"/>
  <c r="I303" i="15"/>
  <c r="I302" i="15"/>
  <c r="I301" i="15"/>
  <c r="I1488" i="15"/>
  <c r="I1493" i="15"/>
  <c r="I1491" i="15"/>
  <c r="I1490" i="15"/>
  <c r="I1489" i="15"/>
  <c r="I1487" i="15"/>
  <c r="I1486" i="15"/>
  <c r="I1485" i="15"/>
  <c r="I1483" i="15"/>
  <c r="J1482" i="15" s="1"/>
  <c r="I1480" i="15"/>
  <c r="I1472" i="15"/>
  <c r="J1471" i="15" s="1"/>
  <c r="I1470" i="15"/>
  <c r="I1469" i="15"/>
  <c r="I1468" i="15"/>
  <c r="I1481" i="15"/>
  <c r="I1479" i="15"/>
  <c r="I1478" i="15"/>
  <c r="I1477" i="15"/>
  <c r="I1476" i="15"/>
  <c r="I1475" i="15"/>
  <c r="I1474" i="15"/>
  <c r="I1461" i="15"/>
  <c r="I1460" i="15"/>
  <c r="I1459" i="15"/>
  <c r="I1458" i="15"/>
  <c r="D1456" i="15"/>
  <c r="I264" i="15"/>
  <c r="I263" i="15"/>
  <c r="I262" i="15"/>
  <c r="I276" i="15"/>
  <c r="I275" i="15"/>
  <c r="I269" i="15"/>
  <c r="I268" i="15"/>
  <c r="I267" i="15"/>
  <c r="I261" i="15"/>
  <c r="I1413" i="15"/>
  <c r="J1412" i="15" s="1"/>
  <c r="I1439" i="15"/>
  <c r="I1438" i="15"/>
  <c r="I1433" i="15"/>
  <c r="J1431" i="15" s="1"/>
  <c r="I1424" i="15"/>
  <c r="J1423" i="15" s="1"/>
  <c r="I1430" i="15"/>
  <c r="J1429" i="15" s="1"/>
  <c r="I1426" i="15"/>
  <c r="J1425" i="15" s="1"/>
  <c r="I1420" i="15"/>
  <c r="J1419" i="15" s="1"/>
  <c r="I1422" i="15"/>
  <c r="J1421" i="15" s="1"/>
  <c r="I1428" i="15"/>
  <c r="J1427" i="15" s="1"/>
  <c r="I1418" i="15"/>
  <c r="J1417" i="15" s="1"/>
  <c r="I1416" i="15"/>
  <c r="J1414" i="15" s="1"/>
  <c r="I1411" i="15"/>
  <c r="J1410" i="15" s="1"/>
  <c r="I244" i="15"/>
  <c r="I243" i="15"/>
  <c r="I242" i="15"/>
  <c r="I241" i="15"/>
  <c r="I240" i="15"/>
  <c r="I239" i="15"/>
  <c r="I238" i="15"/>
  <c r="I237" i="15"/>
  <c r="I221" i="15"/>
  <c r="J220" i="15" s="1"/>
  <c r="I219" i="15"/>
  <c r="J218" i="15" s="1"/>
  <c r="I192" i="15"/>
  <c r="I197" i="15"/>
  <c r="I196" i="15"/>
  <c r="I195" i="15"/>
  <c r="I194" i="15"/>
  <c r="I193" i="15"/>
  <c r="I191" i="15"/>
  <c r="I190" i="15"/>
  <c r="I171" i="15"/>
  <c r="I170" i="15"/>
  <c r="I169" i="15"/>
  <c r="I168" i="15"/>
  <c r="I167" i="15"/>
  <c r="I166" i="15"/>
  <c r="I165" i="15"/>
  <c r="I183" i="15"/>
  <c r="I182" i="15"/>
  <c r="I181" i="15"/>
  <c r="I180" i="15"/>
  <c r="I179" i="15"/>
  <c r="I178" i="15"/>
  <c r="I177" i="15"/>
  <c r="I1367" i="15"/>
  <c r="J1366" i="15" s="1"/>
  <c r="I1349" i="15"/>
  <c r="I1348" i="15"/>
  <c r="I1347" i="15"/>
  <c r="I1346" i="15"/>
  <c r="I1345" i="15"/>
  <c r="I1344" i="15"/>
  <c r="I1335" i="15"/>
  <c r="I1340" i="15"/>
  <c r="I1339" i="15"/>
  <c r="I1338" i="15"/>
  <c r="I1337" i="15"/>
  <c r="I1336" i="15"/>
  <c r="I1334" i="15"/>
  <c r="I1333" i="15"/>
  <c r="I116" i="15"/>
  <c r="J115" i="15" s="1"/>
  <c r="I114" i="15"/>
  <c r="J110" i="15" s="1"/>
  <c r="I1162" i="15"/>
  <c r="J1161" i="15" s="1"/>
  <c r="J1160" i="15" s="1"/>
  <c r="I1147" i="15"/>
  <c r="I1146" i="15"/>
  <c r="I1112" i="15"/>
  <c r="I1103" i="15"/>
  <c r="I1102" i="15"/>
  <c r="I1101" i="15"/>
  <c r="I1100" i="15"/>
  <c r="I1099" i="15"/>
  <c r="I1098" i="15"/>
  <c r="I1097" i="15"/>
  <c r="I1046" i="15"/>
  <c r="I1045" i="15"/>
  <c r="I1044" i="15"/>
  <c r="I1043" i="15"/>
  <c r="I1038" i="15"/>
  <c r="J1037" i="15" s="1"/>
  <c r="I1036" i="15"/>
  <c r="I1011" i="15"/>
  <c r="I1010" i="15"/>
  <c r="I984" i="15"/>
  <c r="I983" i="15"/>
  <c r="I982" i="15"/>
  <c r="I981" i="15"/>
  <c r="I952" i="15"/>
  <c r="I951" i="15"/>
  <c r="I950" i="15"/>
  <c r="I949" i="15"/>
  <c r="I948" i="15"/>
  <c r="I947" i="15"/>
  <c r="I946" i="15"/>
  <c r="I945" i="15"/>
  <c r="I938" i="15"/>
  <c r="I937" i="15"/>
  <c r="I936" i="15"/>
  <c r="I910" i="15"/>
  <c r="I903" i="15"/>
  <c r="J902" i="15" s="1"/>
  <c r="I905" i="15"/>
  <c r="J904" i="15" s="1"/>
  <c r="I899" i="15"/>
  <c r="I897" i="15"/>
  <c r="I896" i="15"/>
  <c r="I895" i="15"/>
  <c r="I852" i="15"/>
  <c r="I840" i="15"/>
  <c r="I839" i="15"/>
  <c r="I843" i="15"/>
  <c r="I842" i="15"/>
  <c r="I841" i="15"/>
  <c r="I838" i="15"/>
  <c r="I844" i="15"/>
  <c r="I846" i="15"/>
  <c r="I827" i="15"/>
  <c r="I826" i="15"/>
  <c r="I830" i="15"/>
  <c r="I828" i="15"/>
  <c r="I825" i="15"/>
  <c r="I823" i="15"/>
  <c r="I822" i="15"/>
  <c r="I821" i="15"/>
  <c r="I795" i="15"/>
  <c r="I794" i="15"/>
  <c r="I784" i="15"/>
  <c r="I772" i="15"/>
  <c r="I771" i="15"/>
  <c r="I764" i="15"/>
  <c r="I763" i="15"/>
  <c r="I761" i="15"/>
  <c r="J760" i="15" s="1"/>
  <c r="I754" i="15"/>
  <c r="I753" i="15"/>
  <c r="I752" i="15"/>
  <c r="I751" i="15"/>
  <c r="I756" i="15"/>
  <c r="I755" i="15"/>
  <c r="I757" i="15"/>
  <c r="I737" i="15"/>
  <c r="J736" i="15" s="1"/>
  <c r="I55" i="15"/>
  <c r="I58" i="15"/>
  <c r="I57" i="15"/>
  <c r="I56" i="15"/>
  <c r="I54" i="15"/>
  <c r="I60" i="15"/>
  <c r="I59" i="15"/>
  <c r="I719" i="15"/>
  <c r="J718" i="15" s="1"/>
  <c r="I711" i="15"/>
  <c r="J710" i="15" s="1"/>
  <c r="I707" i="15"/>
  <c r="I699" i="15"/>
  <c r="I698" i="15"/>
  <c r="I697" i="15"/>
  <c r="I696" i="15"/>
  <c r="I695" i="15"/>
  <c r="I694" i="15"/>
  <c r="I693" i="15"/>
  <c r="I692" i="15"/>
  <c r="I688" i="15"/>
  <c r="J687" i="15" s="1"/>
  <c r="I686" i="15"/>
  <c r="J685" i="15" s="1"/>
  <c r="I655" i="15"/>
  <c r="I651" i="15"/>
  <c r="I650" i="15"/>
  <c r="I649" i="15"/>
  <c r="I648" i="15"/>
  <c r="I647" i="15"/>
  <c r="I643" i="15"/>
  <c r="J642" i="15" s="1"/>
  <c r="I641" i="15"/>
  <c r="J640" i="15" s="1"/>
  <c r="I637" i="15"/>
  <c r="I636" i="15"/>
  <c r="I633" i="15"/>
  <c r="I632" i="15"/>
  <c r="I631" i="15"/>
  <c r="I639" i="15"/>
  <c r="J638" i="15" s="1"/>
  <c r="I629" i="15"/>
  <c r="I628" i="15"/>
  <c r="I627" i="15"/>
  <c r="I626" i="15"/>
  <c r="I625" i="15"/>
  <c r="I619" i="15"/>
  <c r="J618" i="15" s="1"/>
  <c r="I621" i="15"/>
  <c r="J620" i="15" s="1"/>
  <c r="I604" i="15"/>
  <c r="J603" i="15" s="1"/>
  <c r="I595" i="15"/>
  <c r="I594" i="15"/>
  <c r="I601" i="15"/>
  <c r="I600" i="15"/>
  <c r="I599" i="15"/>
  <c r="I598" i="15"/>
  <c r="I597" i="15"/>
  <c r="I596" i="15"/>
  <c r="I593" i="15"/>
  <c r="I591" i="15"/>
  <c r="J590" i="15" s="1"/>
  <c r="I587" i="15"/>
  <c r="J586" i="15" s="1"/>
  <c r="I589" i="15"/>
  <c r="J588" i="15" s="1"/>
  <c r="I574" i="15"/>
  <c r="J573" i="15" s="1"/>
  <c r="I572" i="15"/>
  <c r="I571" i="15"/>
  <c r="I568" i="15"/>
  <c r="J567" i="15" s="1"/>
  <c r="I559" i="15"/>
  <c r="J558" i="15" s="1"/>
  <c r="I552" i="15"/>
  <c r="I555" i="15"/>
  <c r="J554" i="15" s="1"/>
  <c r="I553" i="15"/>
  <c r="I551" i="15"/>
  <c r="I523" i="15"/>
  <c r="I528" i="15"/>
  <c r="I527" i="15"/>
  <c r="I526" i="15"/>
  <c r="I525" i="15"/>
  <c r="I524" i="15"/>
  <c r="I522" i="15"/>
  <c r="I521" i="15"/>
  <c r="I519" i="15"/>
  <c r="J518" i="15" s="1"/>
  <c r="I517" i="15"/>
  <c r="I516" i="15"/>
  <c r="I514" i="15"/>
  <c r="I511" i="15"/>
  <c r="I497" i="15"/>
  <c r="I496" i="15"/>
  <c r="I493" i="15"/>
  <c r="I492" i="15"/>
  <c r="I429" i="15"/>
  <c r="J427" i="15" s="1"/>
  <c r="I435" i="15"/>
  <c r="J434" i="15" s="1"/>
  <c r="I433" i="15"/>
  <c r="J432" i="15" s="1"/>
  <c r="I423" i="15"/>
  <c r="J422" i="15" s="1"/>
  <c r="I421" i="15"/>
  <c r="J419" i="15" s="1"/>
  <c r="I426" i="15"/>
  <c r="J424" i="15" s="1"/>
  <c r="I431" i="15"/>
  <c r="J430" i="15" s="1"/>
  <c r="I410" i="15"/>
  <c r="I409" i="15"/>
  <c r="I408" i="15"/>
  <c r="I355" i="15"/>
  <c r="I354" i="15"/>
  <c r="I353" i="15"/>
  <c r="I352" i="15"/>
  <c r="I344" i="15"/>
  <c r="J343" i="15" s="1"/>
  <c r="J107" i="15" l="1"/>
  <c r="F80" i="3" s="1"/>
  <c r="J274" i="15"/>
  <c r="J491" i="15"/>
  <c r="J515" i="15"/>
  <c r="J820" i="15"/>
  <c r="J1332" i="15"/>
  <c r="J550" i="15"/>
  <c r="J624" i="15"/>
  <c r="J762" i="15"/>
  <c r="J894" i="15"/>
  <c r="J351" i="15"/>
  <c r="J570" i="15"/>
  <c r="J520" i="15"/>
  <c r="J824" i="15"/>
  <c r="J944" i="15"/>
  <c r="J592" i="15"/>
  <c r="J630" i="15"/>
  <c r="J176" i="15"/>
  <c r="J236" i="15"/>
  <c r="J646" i="15"/>
  <c r="J164" i="15"/>
  <c r="J1042" i="15"/>
  <c r="J189" i="15"/>
  <c r="J407" i="15"/>
  <c r="J691" i="15"/>
  <c r="J260" i="15"/>
  <c r="J257" i="15" s="1"/>
  <c r="J1457" i="15"/>
  <c r="F104" i="3"/>
  <c r="J300" i="15"/>
  <c r="J306" i="15"/>
  <c r="J1484" i="15"/>
  <c r="J1467" i="15"/>
  <c r="J1473" i="15"/>
  <c r="J1035" i="15"/>
  <c r="J1285" i="15"/>
  <c r="J1294" i="15"/>
  <c r="J582" i="15"/>
  <c r="I340" i="15"/>
  <c r="J339" i="15" s="1"/>
  <c r="I330" i="15"/>
  <c r="I329" i="15"/>
  <c r="D1498" i="15"/>
  <c r="D1497" i="15" s="1"/>
  <c r="I1453" i="15"/>
  <c r="I1452" i="15"/>
  <c r="I1451" i="15"/>
  <c r="I1450" i="15"/>
  <c r="I1449" i="15"/>
  <c r="I1448" i="15"/>
  <c r="I1447" i="15"/>
  <c r="I1446" i="15"/>
  <c r="I1444" i="15"/>
  <c r="I1443" i="15"/>
  <c r="I1442" i="15"/>
  <c r="I1441" i="15"/>
  <c r="I1440" i="15"/>
  <c r="I1437" i="15"/>
  <c r="I1386" i="15"/>
  <c r="J1385" i="15" s="1"/>
  <c r="I1409" i="15"/>
  <c r="J1408" i="15" s="1"/>
  <c r="I1380" i="15"/>
  <c r="I1379" i="15"/>
  <c r="I1378" i="15"/>
  <c r="I1377" i="15"/>
  <c r="I1376" i="15"/>
  <c r="I1375" i="15"/>
  <c r="I1374" i="15"/>
  <c r="I1373" i="15"/>
  <c r="I1371" i="15"/>
  <c r="I1369" i="15"/>
  <c r="I1358" i="15"/>
  <c r="I1357" i="15"/>
  <c r="I1351" i="15"/>
  <c r="I1343" i="15"/>
  <c r="I1325" i="15"/>
  <c r="I1323" i="15"/>
  <c r="I1322" i="15"/>
  <c r="I1321" i="15"/>
  <c r="I1318" i="15"/>
  <c r="I1317" i="15"/>
  <c r="I1316" i="15"/>
  <c r="D1314" i="15"/>
  <c r="I1212" i="15"/>
  <c r="J1211" i="15" s="1"/>
  <c r="D1210" i="15"/>
  <c r="I1208" i="15"/>
  <c r="J1207" i="15" s="1"/>
  <c r="I1199" i="15"/>
  <c r="I1197" i="15"/>
  <c r="I1196" i="15"/>
  <c r="I1195" i="15"/>
  <c r="I1194" i="15"/>
  <c r="I1193" i="15"/>
  <c r="I1192" i="15"/>
  <c r="I1191" i="15"/>
  <c r="I1190" i="15"/>
  <c r="I1189" i="15"/>
  <c r="I1185" i="15"/>
  <c r="J1184" i="15" s="1"/>
  <c r="I1183" i="15"/>
  <c r="J1182" i="15" s="1"/>
  <c r="I1179" i="15"/>
  <c r="I1176" i="15"/>
  <c r="I1175" i="15"/>
  <c r="I1174" i="15"/>
  <c r="I1173" i="15"/>
  <c r="I1172" i="15"/>
  <c r="I1154" i="15"/>
  <c r="I1153" i="15"/>
  <c r="I1151" i="15"/>
  <c r="I1150" i="15"/>
  <c r="I1149" i="15"/>
  <c r="I1148" i="15"/>
  <c r="I1145" i="15"/>
  <c r="I1143" i="15"/>
  <c r="I1142" i="15"/>
  <c r="I1141" i="15"/>
  <c r="I1140" i="15"/>
  <c r="I1139" i="15"/>
  <c r="I1138" i="15"/>
  <c r="I1137" i="15"/>
  <c r="I1136" i="15"/>
  <c r="I1134" i="15"/>
  <c r="I1132" i="15"/>
  <c r="I1130" i="15"/>
  <c r="I1122" i="15"/>
  <c r="I1121" i="15"/>
  <c r="I1120" i="15"/>
  <c r="I1119" i="15"/>
  <c r="I1115" i="15"/>
  <c r="I1114" i="15"/>
  <c r="I1113" i="15"/>
  <c r="I1111" i="15"/>
  <c r="I1110" i="15"/>
  <c r="I1109" i="15"/>
  <c r="I1108" i="15"/>
  <c r="I1106" i="15"/>
  <c r="I1105" i="15"/>
  <c r="I1104" i="15"/>
  <c r="I1096" i="15"/>
  <c r="I1095" i="15"/>
  <c r="I1094" i="15"/>
  <c r="I1091" i="15"/>
  <c r="J1090" i="15" s="1"/>
  <c r="I1079" i="15"/>
  <c r="J1078" i="15" s="1"/>
  <c r="I1059" i="15"/>
  <c r="J1057" i="15" s="1"/>
  <c r="I1056" i="15"/>
  <c r="I1055" i="15"/>
  <c r="I1054" i="15"/>
  <c r="I1020" i="15"/>
  <c r="J1019" i="15" s="1"/>
  <c r="I1016" i="15"/>
  <c r="I1013" i="15"/>
  <c r="I1012" i="15"/>
  <c r="I1009" i="15"/>
  <c r="I994" i="15"/>
  <c r="J993" i="15" s="1"/>
  <c r="I988" i="15"/>
  <c r="I987" i="15"/>
  <c r="I986" i="15"/>
  <c r="I985" i="15"/>
  <c r="I978" i="15"/>
  <c r="I977" i="15"/>
  <c r="I970" i="15"/>
  <c r="I969" i="15"/>
  <c r="I968" i="15"/>
  <c r="I967" i="15"/>
  <c r="I966" i="15"/>
  <c r="I965" i="15"/>
  <c r="I964" i="15"/>
  <c r="I963" i="15"/>
  <c r="I961" i="15"/>
  <c r="I960" i="15"/>
  <c r="I959" i="15"/>
  <c r="I958" i="15"/>
  <c r="I957" i="15"/>
  <c r="I956" i="15"/>
  <c r="I955" i="15"/>
  <c r="I954" i="15"/>
  <c r="I932" i="15"/>
  <c r="J931" i="15" s="1"/>
  <c r="I942" i="15"/>
  <c r="I941" i="15"/>
  <c r="I940" i="15"/>
  <c r="I939" i="15"/>
  <c r="I935" i="15"/>
  <c r="I934" i="15"/>
  <c r="I926" i="15"/>
  <c r="I925" i="15"/>
  <c r="I924" i="15"/>
  <c r="I923" i="15"/>
  <c r="I922" i="15"/>
  <c r="I921" i="15"/>
  <c r="I918" i="15"/>
  <c r="I909" i="15"/>
  <c r="J908" i="15" s="1"/>
  <c r="I893" i="15"/>
  <c r="I892" i="15"/>
  <c r="I890" i="15"/>
  <c r="I889" i="15"/>
  <c r="I885" i="15"/>
  <c r="I883" i="15"/>
  <c r="I882" i="15"/>
  <c r="I874" i="15"/>
  <c r="I873" i="15"/>
  <c r="I872" i="15"/>
  <c r="I871" i="15"/>
  <c r="D867" i="15"/>
  <c r="I865" i="15"/>
  <c r="I864" i="15"/>
  <c r="I863" i="15"/>
  <c r="I862" i="15"/>
  <c r="I861" i="15"/>
  <c r="I860" i="15"/>
  <c r="I859" i="15"/>
  <c r="I858" i="15"/>
  <c r="I847" i="15"/>
  <c r="I837" i="15"/>
  <c r="I854" i="15"/>
  <c r="I851" i="15"/>
  <c r="I816" i="15"/>
  <c r="I758" i="15"/>
  <c r="J750" i="15" s="1"/>
  <c r="I810" i="15"/>
  <c r="I809" i="15"/>
  <c r="I808" i="15"/>
  <c r="I807" i="15"/>
  <c r="I806" i="15"/>
  <c r="I805" i="15"/>
  <c r="I804" i="15"/>
  <c r="I802" i="15"/>
  <c r="I747" i="15"/>
  <c r="I746" i="15"/>
  <c r="I745" i="15"/>
  <c r="I744" i="15"/>
  <c r="I743" i="15"/>
  <c r="I742" i="15"/>
  <c r="I741" i="15"/>
  <c r="I740" i="15"/>
  <c r="I797" i="15"/>
  <c r="I793" i="15"/>
  <c r="I791" i="15"/>
  <c r="I731" i="15"/>
  <c r="I730" i="15"/>
  <c r="I729" i="15"/>
  <c r="I788" i="15"/>
  <c r="I786" i="15"/>
  <c r="I785" i="15"/>
  <c r="I783" i="15"/>
  <c r="I781" i="15"/>
  <c r="I727" i="15"/>
  <c r="I726" i="15"/>
  <c r="I779" i="15"/>
  <c r="I778" i="15"/>
  <c r="I776" i="15"/>
  <c r="I775" i="15"/>
  <c r="I774" i="15"/>
  <c r="I773" i="15"/>
  <c r="I770" i="15"/>
  <c r="I768" i="15"/>
  <c r="D724" i="15"/>
  <c r="D721" i="15"/>
  <c r="I714" i="15"/>
  <c r="I709" i="15"/>
  <c r="I708" i="15"/>
  <c r="I706" i="15"/>
  <c r="I705" i="15"/>
  <c r="D703" i="15"/>
  <c r="I681" i="15"/>
  <c r="J680" i="15" s="1"/>
  <c r="I679" i="15"/>
  <c r="J678" i="15" s="1"/>
  <c r="I683" i="15"/>
  <c r="J682" i="15" s="1"/>
  <c r="I660" i="15"/>
  <c r="J659" i="15" s="1"/>
  <c r="I656" i="15"/>
  <c r="I654" i="15"/>
  <c r="I653" i="15"/>
  <c r="I670" i="15"/>
  <c r="I669" i="15"/>
  <c r="I668" i="15"/>
  <c r="I667" i="15"/>
  <c r="I666" i="15"/>
  <c r="I665" i="15"/>
  <c r="I664" i="15"/>
  <c r="I663" i="15"/>
  <c r="I645" i="15"/>
  <c r="J644" i="15" s="1"/>
  <c r="I617" i="15"/>
  <c r="I616" i="15"/>
  <c r="I615" i="15"/>
  <c r="I614" i="15"/>
  <c r="I613" i="15"/>
  <c r="I612" i="15"/>
  <c r="I611" i="15"/>
  <c r="I610" i="15"/>
  <c r="I557" i="15"/>
  <c r="J556" i="15" s="1"/>
  <c r="I547" i="15"/>
  <c r="J546" i="15" s="1"/>
  <c r="I545" i="15"/>
  <c r="I544" i="15"/>
  <c r="I543" i="15"/>
  <c r="I542" i="15"/>
  <c r="I541" i="15"/>
  <c r="I540" i="15"/>
  <c r="I539" i="15"/>
  <c r="I538" i="15"/>
  <c r="I513" i="15"/>
  <c r="J512" i="15" s="1"/>
  <c r="I509" i="15"/>
  <c r="I508" i="15"/>
  <c r="I507" i="15"/>
  <c r="I506" i="15"/>
  <c r="I505" i="15"/>
  <c r="I504" i="15"/>
  <c r="I503" i="15"/>
  <c r="I490" i="15"/>
  <c r="I489" i="15"/>
  <c r="I488" i="15"/>
  <c r="D486" i="15"/>
  <c r="I453" i="15"/>
  <c r="I447" i="15"/>
  <c r="I446" i="15"/>
  <c r="I483" i="15"/>
  <c r="I482" i="15"/>
  <c r="I481" i="15"/>
  <c r="I480" i="15"/>
  <c r="I479" i="15"/>
  <c r="I478" i="15"/>
  <c r="I477" i="15"/>
  <c r="I476" i="15"/>
  <c r="I485" i="15"/>
  <c r="J484" i="15" s="1"/>
  <c r="I474" i="15"/>
  <c r="I473" i="15"/>
  <c r="I472" i="15"/>
  <c r="I471" i="15"/>
  <c r="I470" i="15"/>
  <c r="I469" i="15"/>
  <c r="I468" i="15"/>
  <c r="I467" i="15"/>
  <c r="I459" i="15"/>
  <c r="J456" i="15" s="1"/>
  <c r="I455" i="15"/>
  <c r="J454" i="15" s="1"/>
  <c r="I418" i="15"/>
  <c r="J417" i="15" s="1"/>
  <c r="I406" i="15"/>
  <c r="I400" i="15"/>
  <c r="I399" i="15"/>
  <c r="I397" i="15"/>
  <c r="I378" i="15"/>
  <c r="J377" i="15" s="1"/>
  <c r="I376" i="15"/>
  <c r="J375" i="15" s="1"/>
  <c r="I370" i="15"/>
  <c r="J369" i="15" s="1"/>
  <c r="I367" i="15"/>
  <c r="I364" i="15"/>
  <c r="I363" i="15"/>
  <c r="I362" i="15"/>
  <c r="I349" i="15"/>
  <c r="I348" i="15"/>
  <c r="I347" i="15"/>
  <c r="I346" i="15"/>
  <c r="I342" i="15"/>
  <c r="J341" i="15" s="1"/>
  <c r="I332" i="15"/>
  <c r="I337" i="15"/>
  <c r="I336" i="15"/>
  <c r="I335" i="15"/>
  <c r="I334" i="15"/>
  <c r="I327" i="15"/>
  <c r="I326" i="15"/>
  <c r="I325" i="15"/>
  <c r="I324" i="15"/>
  <c r="D322" i="15"/>
  <c r="D299" i="15"/>
  <c r="I288" i="15"/>
  <c r="I285" i="15"/>
  <c r="I284" i="15"/>
  <c r="I283" i="15"/>
  <c r="I282" i="15"/>
  <c r="I209" i="15"/>
  <c r="I208" i="15"/>
  <c r="I207" i="15"/>
  <c r="I206" i="15"/>
  <c r="I205" i="15"/>
  <c r="I223" i="15"/>
  <c r="J222" i="15" s="1"/>
  <c r="I235" i="15"/>
  <c r="I234" i="15"/>
  <c r="I233" i="15"/>
  <c r="I232" i="15"/>
  <c r="I231" i="15"/>
  <c r="I230" i="15"/>
  <c r="I229" i="15"/>
  <c r="I228" i="15"/>
  <c r="I254" i="15"/>
  <c r="J253" i="15" s="1"/>
  <c r="I217" i="15"/>
  <c r="I216" i="15"/>
  <c r="I215" i="15"/>
  <c r="I214" i="15"/>
  <c r="I251" i="15"/>
  <c r="I250" i="15"/>
  <c r="I249" i="15"/>
  <c r="I248" i="15"/>
  <c r="I156" i="15"/>
  <c r="I155" i="15"/>
  <c r="I154" i="15"/>
  <c r="I153" i="15"/>
  <c r="I152" i="15"/>
  <c r="I150" i="15"/>
  <c r="I149" i="15"/>
  <c r="I148" i="15"/>
  <c r="I147" i="15"/>
  <c r="I127" i="15"/>
  <c r="I125" i="15"/>
  <c r="I124" i="15"/>
  <c r="I141" i="15"/>
  <c r="I139" i="15"/>
  <c r="I138" i="15"/>
  <c r="I137" i="15"/>
  <c r="I136" i="15"/>
  <c r="I134" i="15"/>
  <c r="I132" i="15"/>
  <c r="I131" i="15"/>
  <c r="I130" i="15"/>
  <c r="I129" i="15"/>
  <c r="I50" i="15"/>
  <c r="J49" i="15" s="1"/>
  <c r="I48" i="15"/>
  <c r="I46" i="15"/>
  <c r="I44" i="15"/>
  <c r="I43" i="15"/>
  <c r="I41" i="15"/>
  <c r="I40" i="15"/>
  <c r="I39" i="15"/>
  <c r="I53" i="15"/>
  <c r="J52" i="15" s="1"/>
  <c r="I37" i="15"/>
  <c r="I36" i="15"/>
  <c r="I35" i="15"/>
  <c r="I34" i="15"/>
  <c r="I33" i="15"/>
  <c r="I28" i="15"/>
  <c r="J27" i="15" s="1"/>
  <c r="I26" i="15"/>
  <c r="J25" i="15" s="1"/>
  <c r="I19" i="15"/>
  <c r="J18" i="15" s="1"/>
  <c r="I17" i="15"/>
  <c r="J16" i="15" s="1"/>
  <c r="I15" i="15"/>
  <c r="J14" i="15" s="1"/>
  <c r="I11" i="15"/>
  <c r="I10" i="15"/>
  <c r="I9" i="15"/>
  <c r="J1368" i="15" l="1"/>
  <c r="J1342" i="15"/>
  <c r="J487" i="15"/>
  <c r="J1372" i="15"/>
  <c r="J1107" i="15"/>
  <c r="J1356" i="15"/>
  <c r="J135" i="15"/>
  <c r="J475" i="15"/>
  <c r="J857" i="15"/>
  <c r="J1093" i="15"/>
  <c r="J1320" i="15"/>
  <c r="J374" i="15"/>
  <c r="J677" i="15"/>
  <c r="J891" i="15"/>
  <c r="J1315" i="15"/>
  <c r="J32" i="15"/>
  <c r="J38" i="15"/>
  <c r="J122" i="15"/>
  <c r="J247" i="15"/>
  <c r="J204" i="15"/>
  <c r="J537" i="15"/>
  <c r="J767" i="15"/>
  <c r="J790" i="15"/>
  <c r="J953" i="15"/>
  <c r="J662" i="15"/>
  <c r="J128" i="15"/>
  <c r="J361" i="15"/>
  <c r="J360" i="15" s="1"/>
  <c r="J725" i="15"/>
  <c r="J815" i="15"/>
  <c r="J814" i="15" s="1"/>
  <c r="F98" i="3" s="1"/>
  <c r="J881" i="15"/>
  <c r="J962" i="15"/>
  <c r="J146" i="15"/>
  <c r="J227" i="15"/>
  <c r="J396" i="15"/>
  <c r="J445" i="15"/>
  <c r="J652" i="15"/>
  <c r="J728" i="15"/>
  <c r="J850" i="15"/>
  <c r="J213" i="15"/>
  <c r="J333" i="15"/>
  <c r="J345" i="15"/>
  <c r="J466" i="15"/>
  <c r="J502" i="15"/>
  <c r="J609" i="15"/>
  <c r="J549" i="15" s="1"/>
  <c r="J780" i="15"/>
  <c r="J870" i="15"/>
  <c r="J976" i="15"/>
  <c r="J1053" i="15"/>
  <c r="J8" i="15"/>
  <c r="J7" i="15" s="1"/>
  <c r="J45" i="15"/>
  <c r="J281" i="15"/>
  <c r="J280" i="15" s="1"/>
  <c r="J801" i="15"/>
  <c r="J836" i="15"/>
  <c r="J888" i="15"/>
  <c r="J920" i="15"/>
  <c r="J933" i="15"/>
  <c r="J1008" i="15"/>
  <c r="J1171" i="15"/>
  <c r="D6" i="15"/>
  <c r="J299" i="15"/>
  <c r="F86" i="3" s="1"/>
  <c r="D1166" i="15"/>
  <c r="J1456" i="15"/>
  <c r="F111" i="3" s="1"/>
  <c r="F85" i="3"/>
  <c r="J1445" i="15"/>
  <c r="J1178" i="15"/>
  <c r="J917" i="15"/>
  <c r="J328" i="15"/>
  <c r="J1198" i="15"/>
  <c r="J704" i="15"/>
  <c r="J713" i="15"/>
  <c r="J721" i="15"/>
  <c r="F96" i="3" s="1"/>
  <c r="J739" i="15"/>
  <c r="J1118" i="15"/>
  <c r="J1129" i="15"/>
  <c r="J331" i="15"/>
  <c r="J1436" i="15"/>
  <c r="J1384" i="15" s="1"/>
  <c r="J1262" i="15"/>
  <c r="J1303" i="15"/>
  <c r="J1266" i="15"/>
  <c r="J1276" i="15"/>
  <c r="J1188" i="15"/>
  <c r="J1144" i="15"/>
  <c r="J1133" i="15"/>
  <c r="J1135" i="15"/>
  <c r="F101" i="3"/>
  <c r="J323" i="15"/>
  <c r="F83" i="3"/>
  <c r="J1033" i="15" l="1"/>
  <c r="J1355" i="15"/>
  <c r="J1167" i="15"/>
  <c r="F106" i="3" s="1"/>
  <c r="J623" i="15"/>
  <c r="J395" i="15"/>
  <c r="F90" i="3" s="1"/>
  <c r="J818" i="15"/>
  <c r="F99" i="3" s="1"/>
  <c r="J145" i="15"/>
  <c r="F82" i="3" s="1"/>
  <c r="J121" i="15"/>
  <c r="F81" i="3" s="1"/>
  <c r="J1117" i="15"/>
  <c r="F103" i="3" s="1"/>
  <c r="J703" i="15"/>
  <c r="F95" i="3" s="1"/>
  <c r="F84" i="3"/>
  <c r="J486" i="15"/>
  <c r="F91" i="3" s="1"/>
  <c r="F109" i="3"/>
  <c r="F92" i="3"/>
  <c r="F94" i="3"/>
  <c r="J1314" i="15"/>
  <c r="F108" i="3" s="1"/>
  <c r="F102" i="3"/>
  <c r="J1210" i="15"/>
  <c r="F107" i="3" s="1"/>
  <c r="F110" i="3"/>
  <c r="F88" i="3"/>
  <c r="J724" i="15"/>
  <c r="F97" i="3" s="1"/>
  <c r="J867" i="15"/>
  <c r="F100" i="3" s="1"/>
  <c r="J322" i="15"/>
  <c r="F87" i="3" s="1"/>
  <c r="F93" i="3"/>
  <c r="F89" i="3"/>
  <c r="J31" i="15"/>
  <c r="F79" i="3" s="1"/>
  <c r="F32" i="3"/>
  <c r="F31" i="3"/>
  <c r="F30" i="3"/>
  <c r="G33" i="3" l="1"/>
  <c r="F78" i="3"/>
  <c r="J6" i="15"/>
  <c r="G77" i="3" s="1"/>
  <c r="J1497" i="15"/>
  <c r="G112" i="3" s="1"/>
  <c r="F113" i="3"/>
  <c r="J1166" i="15"/>
  <c r="G105" i="3" s="1"/>
  <c r="F62" i="3"/>
  <c r="F61" i="3"/>
  <c r="F60" i="3"/>
  <c r="G63" i="3" l="1"/>
  <c r="G115" i="3"/>
  <c r="F37" i="3"/>
  <c r="F36" i="3"/>
  <c r="F35" i="3"/>
  <c r="F22" i="3"/>
  <c r="F21" i="3"/>
  <c r="F20" i="3"/>
  <c r="L55" i="12"/>
  <c r="L54" i="12"/>
  <c r="L53" i="12"/>
  <c r="F57" i="3"/>
  <c r="F56" i="3"/>
  <c r="F55" i="3"/>
  <c r="F51" i="3"/>
  <c r="F50" i="3"/>
  <c r="F47" i="3"/>
  <c r="F46" i="3"/>
  <c r="F45" i="3"/>
  <c r="F42" i="3"/>
  <c r="F41" i="3"/>
  <c r="F40" i="3"/>
  <c r="F27" i="3"/>
  <c r="F26" i="3"/>
  <c r="F25" i="3"/>
  <c r="F17" i="3"/>
  <c r="F16" i="3"/>
  <c r="F13" i="3"/>
  <c r="F12" i="3"/>
  <c r="G58" i="3" l="1"/>
  <c r="G48" i="3"/>
  <c r="G18" i="3"/>
  <c r="G43" i="3"/>
  <c r="M52" i="12"/>
  <c r="G14" i="3"/>
  <c r="G38" i="3"/>
  <c r="G23" i="3"/>
  <c r="G28" i="3"/>
  <c r="G52" i="3"/>
  <c r="G75" i="3" l="1"/>
  <c r="G117" i="3" s="1"/>
</calcChain>
</file>

<file path=xl/sharedStrings.xml><?xml version="1.0" encoding="utf-8"?>
<sst xmlns="http://schemas.openxmlformats.org/spreadsheetml/2006/main" count="3851" uniqueCount="1105">
  <si>
    <t>Now highlight those cells that you want the Offeror to have access to, for example, Unit Cost column in Section 4.</t>
  </si>
  <si>
    <t>Press Okay.</t>
  </si>
  <si>
    <r>
      <t xml:space="preserve">The </t>
    </r>
    <r>
      <rPr>
        <b/>
        <i/>
        <sz val="10"/>
        <rFont val="Arial"/>
        <family val="2"/>
      </rPr>
      <t>Special Items for the Entire Clinic</t>
    </r>
    <r>
      <rPr>
        <sz val="10"/>
        <rFont val="Arial"/>
        <family val="2"/>
      </rPr>
      <t xml:space="preserve"> is basically the first page of this second worksheet.</t>
    </r>
  </si>
  <si>
    <t>3. There are two figures which you do need to enter:</t>
  </si>
  <si>
    <t>2. If you added new Functional Rooms to Section 4, make sure that a summary line goes into Section 5 in the appropriate place, and that you link it back to Section 4.  See the other formulas to understand what your new formula will need to look like.</t>
  </si>
  <si>
    <t>PREPARING THIS DOCUMENT FOR USE IN THE SFO</t>
  </si>
  <si>
    <t>Once you have done everything above.</t>
  </si>
  <si>
    <t>Delete this spreadsheet (INSTRUCTIONS to SFO Preparer).</t>
  </si>
  <si>
    <t>Click on the Section 4 Functional Room List tab.</t>
  </si>
  <si>
    <t>Make a pdf of it.</t>
  </si>
  <si>
    <t>Click on the Section 5 Summary Price Sheet tab.</t>
  </si>
  <si>
    <t>These two pdfs are now ready to follow the pdf of "Pt 3A--Schedule B", a pdf you have probably already made.</t>
  </si>
  <si>
    <t>Together, these three pdf's form Part III--Schedule B of the SFO.</t>
  </si>
  <si>
    <t>There are two Excel sheets.</t>
  </si>
  <si>
    <t>Enter unit costs.</t>
  </si>
  <si>
    <t>The quantities for the first part (Special Items for the Entire Clinic) come from the previous pages of Part III in the SFO.</t>
  </si>
  <si>
    <t>Enter the Unit Costs.</t>
  </si>
  <si>
    <t>Special Items for the Entire Clinic.</t>
  </si>
  <si>
    <t>This has two parts:</t>
  </si>
  <si>
    <t>Functional Room Listings</t>
  </si>
  <si>
    <t>SECTION 4 FUNCTIONAL ROOM LIST</t>
  </si>
  <si>
    <t>SECTION 5 SUMMARY PRICE SHEET</t>
  </si>
  <si>
    <t>You will find the grand total for Schedule B at the bottom of Section 5 Summary Price Sheet</t>
  </si>
  <si>
    <t>You do not have to enter anything in this part of the spreadsheet; the figures are carried forward from the other spreadsheet (Section 4 Functional Room List).</t>
  </si>
  <si>
    <t>There are four tasks to complete in this Excel File.</t>
  </si>
  <si>
    <t>4. Determine total number of pages and adjust footers in Word document and each of the spreadsheets in here.</t>
  </si>
  <si>
    <r>
      <t xml:space="preserve">2. Remove the unit costs in </t>
    </r>
    <r>
      <rPr>
        <b/>
        <i/>
        <sz val="10"/>
        <rFont val="Arial"/>
        <family val="2"/>
      </rPr>
      <t xml:space="preserve">Section 4 Functional Room List </t>
    </r>
    <r>
      <rPr>
        <sz val="10"/>
        <rFont val="Arial"/>
        <family val="2"/>
      </rPr>
      <t>worksheet.  Leave the quantities there.</t>
    </r>
  </si>
  <si>
    <t>3. Protect the worksheet; password it and give the password to the Contracting Officer.</t>
  </si>
  <si>
    <r>
      <t xml:space="preserve">4. In the first part (Special Items for the Entire Clinic) of </t>
    </r>
    <r>
      <rPr>
        <b/>
        <i/>
        <sz val="10"/>
        <rFont val="Arial"/>
        <family val="2"/>
      </rPr>
      <t>Section 5 Summary Price Sheet</t>
    </r>
    <r>
      <rPr>
        <sz val="10"/>
        <rFont val="Arial"/>
        <family val="2"/>
      </rPr>
      <t>, remove the Unit Costs; leave the quantities.</t>
    </r>
  </si>
  <si>
    <r>
      <t xml:space="preserve">5. Leave the Overhead and the Profit at the bottom of </t>
    </r>
    <r>
      <rPr>
        <b/>
        <i/>
        <sz val="10"/>
        <rFont val="Arial"/>
        <family val="2"/>
      </rPr>
      <t xml:space="preserve">Section 5 Summary Price Sheet </t>
    </r>
    <r>
      <rPr>
        <sz val="10"/>
        <rFont val="Arial"/>
        <family val="2"/>
      </rPr>
      <t>worksheet.  These are the Government's Allowable figures.</t>
    </r>
  </si>
  <si>
    <t>DO NOT TRY TO HAVE BOTH TABS HIGHLIGHTED AT THE SAME TIME.  PARTS WILL DROP OUT.  MAKE THE pdf's SEPARATELY.</t>
  </si>
  <si>
    <t>1.  This worksheet is protected.  Remove the protection to edit.  There is currently no password.  See below for detailed instructions.</t>
  </si>
  <si>
    <t>1. The figures in this sheet come from the first worksheet (Section 4 Functional Room List).</t>
  </si>
  <si>
    <t>LOCKING CELLS AND PROTECTING THE WORKSHEET</t>
  </si>
  <si>
    <t>Making sure that the Offereor will only be able to enter data where he should is a two step process.</t>
  </si>
  <si>
    <t>EXCEL 97-2003</t>
  </si>
  <si>
    <t>Locking/Unlocking the Cells</t>
  </si>
  <si>
    <t>1. Highlight the cell you want to lock/unlock.</t>
  </si>
  <si>
    <t>2. Under "Format", select "Cells".</t>
  </si>
  <si>
    <t>3. Select the "Protection" tab.</t>
  </si>
  <si>
    <t>4. Check or uncheck the Locked checkbox.</t>
  </si>
  <si>
    <t>Protecting the Worksheet</t>
  </si>
  <si>
    <t>In order to activate the locking of cells, you have to protect the worksheet.</t>
  </si>
  <si>
    <t>1. Select "Tools"</t>
  </si>
  <si>
    <t>2. Select "Protection"</t>
  </si>
  <si>
    <t>3. Select "Protect Sheet"</t>
  </si>
  <si>
    <t>4. If you see a drop down box under "Allow all users of this worksheet to:", unclick everything except for "Select unlocked cells"</t>
  </si>
  <si>
    <t>EXCEL 2007</t>
  </si>
  <si>
    <t>Locking the Cells</t>
  </si>
  <si>
    <t>Unlocking the Cells</t>
  </si>
  <si>
    <r>
      <t xml:space="preserve">Make sure that the </t>
    </r>
    <r>
      <rPr>
        <b/>
        <sz val="10"/>
        <color indexed="10"/>
        <rFont val="Arial"/>
        <family val="2"/>
      </rPr>
      <t>only</t>
    </r>
    <r>
      <rPr>
        <sz val="10"/>
        <rFont val="Arial"/>
        <family val="2"/>
      </rPr>
      <t xml:space="preserve"> item you leave checked is "Select unlocked cells".  </t>
    </r>
    <r>
      <rPr>
        <sz val="10"/>
        <color indexed="10"/>
        <rFont val="Arial"/>
        <family val="2"/>
      </rPr>
      <t>This is very important.</t>
    </r>
    <r>
      <rPr>
        <sz val="10"/>
        <rFont val="Arial"/>
        <family val="2"/>
      </rPr>
      <t xml:space="preserve">  Go from the top to the bottom of the list and make sure.</t>
    </r>
  </si>
  <si>
    <t>Locking/Protecting in Excel 2007 has a little trick to it.  See the last page for detailed instructions on Locking/Protection in Excel 97 and 2007.</t>
  </si>
  <si>
    <r>
      <t xml:space="preserve">6. </t>
    </r>
    <r>
      <rPr>
        <b/>
        <i/>
        <sz val="10"/>
        <color indexed="10"/>
        <rFont val="Arial"/>
        <family val="2"/>
      </rPr>
      <t xml:space="preserve">Password </t>
    </r>
    <r>
      <rPr>
        <sz val="10"/>
        <rFont val="Arial"/>
        <family val="2"/>
      </rPr>
      <t>protect the spreadsheet and give the password to the Contracting Officer.</t>
    </r>
  </si>
  <si>
    <r>
      <t xml:space="preserve">Password </t>
    </r>
    <r>
      <rPr>
        <sz val="10"/>
        <rFont val="Arial"/>
        <family val="2"/>
      </rPr>
      <t>protect the Sheet for giving to Offerors.</t>
    </r>
  </si>
  <si>
    <t>Video Teleconferencing System (VTEL)</t>
  </si>
  <si>
    <t>Public Address System</t>
  </si>
  <si>
    <t>Master Antenna Television (Broadband) System</t>
  </si>
  <si>
    <t>Security Emergency Call / Duress Alarm System (Panic Button)</t>
  </si>
  <si>
    <t>Motion Intrusion Detector (MID)</t>
  </si>
  <si>
    <t>Cost</t>
  </si>
  <si>
    <t>Receiving and Shipping Dock</t>
  </si>
  <si>
    <t>DOCK1</t>
  </si>
  <si>
    <t>Unit Cost</t>
  </si>
  <si>
    <t>AMMS</t>
  </si>
  <si>
    <t>Leveler, Dock</t>
  </si>
  <si>
    <t>Curtain, Air</t>
  </si>
  <si>
    <t>Gun, Steam</t>
  </si>
  <si>
    <t>A6125</t>
  </si>
  <si>
    <t>K0450</t>
  </si>
  <si>
    <t>S4300</t>
  </si>
  <si>
    <t>SPECIAL ITEMS FOR THE ENTIRE CLINIC</t>
  </si>
  <si>
    <t>FUNCTIONAL ROOM LISTINGS</t>
  </si>
  <si>
    <t>SUBTOTAL SPECIAL ITEMS FOR THE ENTIRE CLINIC</t>
  </si>
  <si>
    <t>SUBTOTAL FUNCTIONAL ROOM LISTINGS</t>
  </si>
  <si>
    <t>Total</t>
  </si>
  <si>
    <t>Speakers</t>
  </si>
  <si>
    <t>Central Equipment</t>
  </si>
  <si>
    <t>Unit</t>
  </si>
  <si>
    <t>ea</t>
  </si>
  <si>
    <t>Outlets</t>
  </si>
  <si>
    <t>Annunciation Panels</t>
  </si>
  <si>
    <t>Detectors</t>
  </si>
  <si>
    <t>Panic Buttons</t>
  </si>
  <si>
    <t>Monitoring Stations</t>
  </si>
  <si>
    <t>Cameras</t>
  </si>
  <si>
    <t>ls</t>
  </si>
  <si>
    <t>opening</t>
  </si>
  <si>
    <t>per 100</t>
  </si>
  <si>
    <t>Central equipment, annunciator panel, programming, 500 cards</t>
  </si>
  <si>
    <t>Access control hardware and card reader</t>
  </si>
  <si>
    <t>Cards</t>
  </si>
  <si>
    <t>PART III:  SCHEDULE B--SPECIAL REQUIREMENTS (cont.)</t>
  </si>
  <si>
    <t>TOTAL PRICE FOR SCHEDULE B--SPECIAL REQUIREMENTS</t>
  </si>
  <si>
    <t>General Comments:</t>
  </si>
  <si>
    <t>INSTRUCTIONS FOR USE OF THIS EXCEL FILE</t>
  </si>
  <si>
    <t xml:space="preserve">Instructions: </t>
  </si>
  <si>
    <t>Notes:</t>
  </si>
  <si>
    <t>Column “A”</t>
  </si>
  <si>
    <t>identifies the department of functional area within the clinic</t>
  </si>
  <si>
    <t>Column “B”</t>
  </si>
  <si>
    <t>is the room code from VA Space Criteria</t>
  </si>
  <si>
    <t>Column “C”</t>
  </si>
  <si>
    <t>Column “D”</t>
  </si>
  <si>
    <t>is the function or room name</t>
  </si>
  <si>
    <t>Column “E”</t>
  </si>
  <si>
    <t>is the Equipment Symbol or JSN Code number</t>
  </si>
  <si>
    <t>Column “F”</t>
  </si>
  <si>
    <t>is the item description</t>
  </si>
  <si>
    <t>Column “G”</t>
  </si>
  <si>
    <t>is the quantity of the item required for each room</t>
  </si>
  <si>
    <t>Column “H”</t>
  </si>
  <si>
    <r>
      <t xml:space="preserve">is the unit cost of the item (The costs shown are from VA-SEPS for December 2008; these may be used as is or updated as needed for the government estimate.) </t>
    </r>
    <r>
      <rPr>
        <b/>
        <sz val="10"/>
        <rFont val="Arial"/>
        <family val="2"/>
      </rPr>
      <t>Leave this column blank</t>
    </r>
    <r>
      <rPr>
        <sz val="10"/>
        <rFont val="Arial"/>
        <family val="2"/>
      </rPr>
      <t xml:space="preserve"> in the SFO issued to Offerors. Offerors may enter proposed costs here.</t>
    </r>
  </si>
  <si>
    <t>Column “I”</t>
  </si>
  <si>
    <t>Is the extended cost (Column G x Column H)</t>
  </si>
  <si>
    <t>Column “J”</t>
  </si>
  <si>
    <t>Is the subtotal of all costs by room code for each functional area. This cell is linked to the appropriate location in Section 5 Summary Price Sheet.</t>
  </si>
  <si>
    <t>Column “K”</t>
  </si>
  <si>
    <t>Remarks</t>
  </si>
  <si>
    <r>
      <t xml:space="preserve">Edit the worksheet as necessary, deleting or adding </t>
    </r>
    <r>
      <rPr>
        <b/>
        <sz val="10"/>
        <rFont val="Arial"/>
        <family val="2"/>
      </rPr>
      <t xml:space="preserve">functional </t>
    </r>
    <r>
      <rPr>
        <sz val="10"/>
        <rFont val="Arial"/>
        <family val="2"/>
      </rPr>
      <t>areas that have special equipment to match the approved space program.</t>
    </r>
  </si>
  <si>
    <r>
      <t xml:space="preserve">is the quantity of each room in the space plan. </t>
    </r>
    <r>
      <rPr>
        <b/>
        <sz val="10"/>
        <color indexed="10"/>
        <rFont val="Arial"/>
        <family val="2"/>
      </rPr>
      <t>Insert number of rooms.</t>
    </r>
  </si>
  <si>
    <t xml:space="preserve"> </t>
  </si>
  <si>
    <t>Column I</t>
  </si>
  <si>
    <t>Column J</t>
  </si>
  <si>
    <t>Column H</t>
  </si>
  <si>
    <t>Col. G</t>
  </si>
  <si>
    <t>Column C</t>
  </si>
  <si>
    <r>
      <t xml:space="preserve">Column I = </t>
    </r>
    <r>
      <rPr>
        <b/>
        <sz val="10"/>
        <color indexed="10"/>
        <rFont val="Arial"/>
        <family val="2"/>
      </rPr>
      <t>Column G</t>
    </r>
    <r>
      <rPr>
        <sz val="10"/>
        <rFont val="Arial"/>
        <family val="2"/>
      </rPr>
      <t xml:space="preserve"> x </t>
    </r>
    <r>
      <rPr>
        <b/>
        <sz val="10"/>
        <color indexed="40"/>
        <rFont val="Arial"/>
        <family val="2"/>
      </rPr>
      <t>Column H</t>
    </r>
  </si>
  <si>
    <r>
      <rPr>
        <sz val="10"/>
        <color indexed="36"/>
        <rFont val="Arial"/>
        <family val="2"/>
      </rPr>
      <t xml:space="preserve">Column J </t>
    </r>
    <r>
      <rPr>
        <sz val="10"/>
        <rFont val="Arial"/>
        <family val="2"/>
      </rPr>
      <t xml:space="preserve">= the sum of Column I items for this function (Receiving and Shipping Dock)  x  the Quantity of Rooms found in </t>
    </r>
    <r>
      <rPr>
        <b/>
        <sz val="10"/>
        <color indexed="17"/>
        <rFont val="Arial"/>
        <family val="2"/>
      </rPr>
      <t>Column C</t>
    </r>
  </si>
  <si>
    <t>2.  Once you take Protection off, be careful that you do not inadvertently delete a formula.</t>
  </si>
  <si>
    <r>
      <t xml:space="preserve">Similarly, if you need to add a new Function or Room Name (Column D) to the table, </t>
    </r>
    <r>
      <rPr>
        <b/>
        <sz val="10"/>
        <color indexed="10"/>
        <rFont val="Arial"/>
        <family val="2"/>
      </rPr>
      <t>you will have to make sure your formulas are correct in Columns I and J.</t>
    </r>
  </si>
  <si>
    <t>SECTION 4 FUNCTIONAL ROOM LIST COLUMN CONTENTS</t>
  </si>
  <si>
    <t xml:space="preserve">This worksheet lists each type of functional space in the clinic that may have special equipment items.  The template worksheet includes the 28 functional areas included in Chapter 265 of VA Space Planning Criteria for an Outpatient Clinic.  The equipment listed for each space is from the guidelines established in VA Equipment Guide List and the Design Guide for Outpatient Clinics.  </t>
  </si>
  <si>
    <t>4.  Columns I and J contain formulas.</t>
  </si>
  <si>
    <t>5.  Calculation is as follows:  [Refer to example below (taken from Section 4 worksheet).]</t>
  </si>
  <si>
    <t>1. Enter data from the Space Plan and from Pt 03A--Schedule B, the Word document.</t>
  </si>
  <si>
    <t>The other two tabs in this document provide "Section 4 Functional Room List" and "Section 5 Summary Price Sheet" of Part III of the SFO.</t>
  </si>
  <si>
    <t>2. Use this document to establish the government estimate.</t>
  </si>
  <si>
    <t>READ THRU ALL INSTRUCTIONS BEFORE STARTING</t>
  </si>
  <si>
    <r>
      <rPr>
        <b/>
        <i/>
        <sz val="10"/>
        <rFont val="Arial"/>
        <family val="2"/>
      </rPr>
      <t>If you need to  add an additional equipment item (Column F),</t>
    </r>
    <r>
      <rPr>
        <b/>
        <i/>
        <sz val="10"/>
        <color indexed="10"/>
        <rFont val="Arial"/>
        <family val="2"/>
      </rPr>
      <t xml:space="preserve"> make sure to put the put the formula in Column I and change the formula in Column J.</t>
    </r>
  </si>
  <si>
    <r>
      <t xml:space="preserve">If either of these items (equipment or function) is at the end of a Department (Column A) make sure the formula in Column J is correct.  It carries into </t>
    </r>
    <r>
      <rPr>
        <b/>
        <sz val="10"/>
        <color indexed="10"/>
        <rFont val="Arial"/>
        <family val="2"/>
      </rPr>
      <t xml:space="preserve">the other spreadsheet (the second part of Section 5) which totals the Functional Room Listings.  </t>
    </r>
  </si>
  <si>
    <t>Insert the number of rooms</t>
  </si>
  <si>
    <t>Add new Functions or Rooms (Column D)</t>
  </si>
  <si>
    <t>Add additional equipment (Column F)</t>
  </si>
  <si>
    <t>Change or enter rates in Column H.</t>
  </si>
  <si>
    <t>Save for use as government estimate</t>
  </si>
  <si>
    <t>*  If you have not done so, edit the Word document appropriately, paying attention to guidance in Editing Notes.</t>
  </si>
  <si>
    <t>Please note that the Section 5 worksheet has two pages in it.</t>
  </si>
  <si>
    <t>3. Remove the unit costs for inclusion in the SFO and for use by the Offeror.</t>
  </si>
  <si>
    <r>
      <t xml:space="preserve">Set </t>
    </r>
    <r>
      <rPr>
        <b/>
        <sz val="10"/>
        <color indexed="10"/>
        <rFont val="Arial"/>
        <family val="2"/>
      </rPr>
      <t>RECALCULATION</t>
    </r>
    <r>
      <rPr>
        <sz val="10"/>
        <rFont val="Arial"/>
        <family val="2"/>
      </rPr>
      <t xml:space="preserve"> to Manual or Automatic as you prefer.  If you set it to Manual, </t>
    </r>
    <r>
      <rPr>
        <b/>
        <sz val="10"/>
        <color indexed="10"/>
        <rFont val="Arial"/>
        <family val="2"/>
      </rPr>
      <t xml:space="preserve">don't forget to trigger it </t>
    </r>
    <r>
      <rPr>
        <sz val="10"/>
        <rFont val="Arial"/>
        <family val="2"/>
      </rPr>
      <t>when you're done to get correct figures.</t>
    </r>
  </si>
  <si>
    <r>
      <t xml:space="preserve">3. </t>
    </r>
    <r>
      <rPr>
        <b/>
        <sz val="10"/>
        <color indexed="10"/>
        <rFont val="Arial"/>
        <family val="2"/>
      </rPr>
      <t xml:space="preserve"> </t>
    </r>
    <r>
      <rPr>
        <sz val="10"/>
        <rFont val="Arial"/>
        <family val="2"/>
      </rPr>
      <t xml:space="preserve">Take the number of rooms from the space plan and </t>
    </r>
    <r>
      <rPr>
        <b/>
        <sz val="10"/>
        <color indexed="10"/>
        <rFont val="Arial"/>
        <family val="2"/>
      </rPr>
      <t>insert</t>
    </r>
    <r>
      <rPr>
        <sz val="10"/>
        <rFont val="Arial"/>
        <family val="2"/>
      </rPr>
      <t xml:space="preserve"> them  in Column C.</t>
    </r>
  </si>
  <si>
    <t>Column H contains rates which are from VA-SEPS for December 2008; these may be used as is for the government estimate if still appropriate or updated as needed.</t>
  </si>
  <si>
    <t>Using a new copy of the document, remove figures from Column H.</t>
  </si>
  <si>
    <t>Place password in file and inform Contracting Officer of password.</t>
  </si>
  <si>
    <t>1.</t>
  </si>
  <si>
    <t>2.</t>
  </si>
  <si>
    <t>3.</t>
  </si>
  <si>
    <t>4.</t>
  </si>
  <si>
    <t>5.</t>
  </si>
  <si>
    <t>6.</t>
  </si>
  <si>
    <t>7.</t>
  </si>
  <si>
    <t>8.</t>
  </si>
  <si>
    <t>SUMMARY OF INSTRUCTIONS for Section 4 Functional Room List spreadsheet</t>
  </si>
  <si>
    <r>
      <t xml:space="preserve">INSTRUCTIONS FOR:    </t>
    </r>
    <r>
      <rPr>
        <b/>
        <i/>
        <sz val="10"/>
        <rFont val="Arial"/>
        <family val="2"/>
      </rPr>
      <t>SECTION 4 FUNCTIONAL ROOM LIST</t>
    </r>
    <r>
      <rPr>
        <b/>
        <sz val="10"/>
        <rFont val="Arial"/>
        <family val="2"/>
      </rPr>
      <t xml:space="preserve"> -- continued</t>
    </r>
  </si>
  <si>
    <r>
      <t xml:space="preserve">INSTRUCTIONS FOR:   </t>
    </r>
    <r>
      <rPr>
        <b/>
        <i/>
        <sz val="10"/>
        <rFont val="Arial"/>
        <family val="2"/>
      </rPr>
      <t>SECTION 4 FUNCTIONAL ROOM LIST  Worksheet</t>
    </r>
  </si>
  <si>
    <r>
      <t xml:space="preserve">INSTRUCTIONS FOR:   </t>
    </r>
    <r>
      <rPr>
        <b/>
        <i/>
        <sz val="10"/>
        <color indexed="9"/>
        <rFont val="Arial"/>
        <family val="2"/>
      </rPr>
      <t xml:space="preserve">SECTION 5 SUMMARY PRICE SHEET  </t>
    </r>
    <r>
      <rPr>
        <b/>
        <sz val="10"/>
        <color indexed="9"/>
        <rFont val="Arial"/>
        <family val="2"/>
      </rPr>
      <t>Worksheet</t>
    </r>
  </si>
  <si>
    <t>There are two parts contained in the Section 5 Summary Price  Worksheet:</t>
  </si>
  <si>
    <r>
      <t xml:space="preserve">1. Summary Price Sheet for </t>
    </r>
    <r>
      <rPr>
        <b/>
        <i/>
        <sz val="10"/>
        <rFont val="Arial"/>
        <family val="2"/>
      </rPr>
      <t>Special Items for the Entire Clinic</t>
    </r>
    <r>
      <rPr>
        <sz val="10"/>
        <rFont val="Arial"/>
        <family val="2"/>
      </rPr>
      <t>.</t>
    </r>
  </si>
  <si>
    <r>
      <t xml:space="preserve">2. Summary Price Sheet for </t>
    </r>
    <r>
      <rPr>
        <b/>
        <i/>
        <sz val="10"/>
        <rFont val="Arial"/>
        <family val="2"/>
      </rPr>
      <t>Functional Room Listings</t>
    </r>
    <r>
      <rPr>
        <sz val="10"/>
        <rFont val="Arial"/>
        <family val="2"/>
      </rPr>
      <t>.</t>
    </r>
  </si>
  <si>
    <t>1. Enter the totals from Pt 03A in Column C (Qty) of the appropriate rows.</t>
  </si>
  <si>
    <t>This worksheet summarizes the two parts of Schedule B.  If you have not yet completed the Word document portion of Part 3 (Pt 03A--Schedule B), do so now.  You will need data from it to complete this worksheet.</t>
  </si>
  <si>
    <t>a. add rows in this spreadsheet</t>
  </si>
  <si>
    <t xml:space="preserve">2. If you added additional Special Items to Pt 03A, i.e, in the Word document, you will need to: </t>
  </si>
  <si>
    <t>c. make sure that the formula in the total column includes the new rows</t>
  </si>
  <si>
    <t xml:space="preserve">3. If you are using this document to develop the government estimate, enter appropriate unit costs for the items in Column E (Unit Cost). </t>
  </si>
  <si>
    <r>
      <t xml:space="preserve">The </t>
    </r>
    <r>
      <rPr>
        <b/>
        <i/>
        <sz val="10"/>
        <rFont val="Arial"/>
        <family val="2"/>
      </rPr>
      <t>Functional Room Listings</t>
    </r>
    <r>
      <rPr>
        <sz val="10"/>
        <rFont val="Arial"/>
        <family val="2"/>
      </rPr>
      <t xml:space="preserve"> is the remainder of this worksheet.</t>
    </r>
  </si>
  <si>
    <t>b. copy the formulas (Column F --COST and possibly Column G -TOTAL) appropriately for use in the new rows</t>
  </si>
  <si>
    <t>d. if your rows are at the very end of the list, you will also need to make sure that the SUBTOTAL OF SPECIAL ITEMS FOR THE ENTIRE CLINIC includes the rows you added at the bottom.</t>
  </si>
  <si>
    <t>a. The allowable government Overheard.</t>
  </si>
  <si>
    <t>b. The allowable government Profit.</t>
  </si>
  <si>
    <t>If you are using this to develop the government estimate, once you have completed all of the above, your estimate should be complete.</t>
  </si>
  <si>
    <t>1. Save it with a different name.</t>
  </si>
  <si>
    <t>2. Reopen this document.</t>
  </si>
  <si>
    <t>3. Follow the instructions below for Preparing this Document for Use By Offeror.</t>
  </si>
  <si>
    <t>PREPARING THIS DOCUMENT FOR USE BY OFFEROR</t>
  </si>
  <si>
    <t>SPECIAL NOTE:</t>
  </si>
  <si>
    <t>All cells are locked except for those into which the Offeror would enter numbers.</t>
  </si>
  <si>
    <t>Select all the cells (Ctrl A).</t>
  </si>
  <si>
    <t>Press Okay</t>
  </si>
  <si>
    <r>
      <t xml:space="preserve">On the Home tab, select the </t>
    </r>
    <r>
      <rPr>
        <b/>
        <sz val="10"/>
        <rFont val="Arial"/>
        <family val="2"/>
      </rPr>
      <t>Format Cell Font</t>
    </r>
    <r>
      <rPr>
        <sz val="10"/>
        <rFont val="Arial"/>
        <family val="2"/>
      </rPr>
      <t xml:space="preserve"> dialog box launcher . [That's the little arrow in the lower right.]</t>
    </r>
  </si>
  <si>
    <t>Choose the Protection tab.</t>
  </si>
  <si>
    <r>
      <t xml:space="preserve">Place a check in the check box opposite </t>
    </r>
    <r>
      <rPr>
        <b/>
        <i/>
        <sz val="10"/>
        <rFont val="Arial"/>
        <family val="2"/>
      </rPr>
      <t>Locked.</t>
    </r>
  </si>
  <si>
    <r>
      <t xml:space="preserve">Remove the check in the check box opposite </t>
    </r>
    <r>
      <rPr>
        <b/>
        <i/>
        <sz val="10"/>
        <rFont val="Arial"/>
        <family val="2"/>
      </rPr>
      <t>Locked.</t>
    </r>
  </si>
  <si>
    <r>
      <t xml:space="preserve">Protect the sheet by selecting the </t>
    </r>
    <r>
      <rPr>
        <i/>
        <sz val="10"/>
        <rFont val="Arial"/>
        <family val="2"/>
      </rPr>
      <t>Review</t>
    </r>
    <r>
      <rPr>
        <sz val="10"/>
        <rFont val="Arial"/>
        <family val="2"/>
      </rPr>
      <t xml:space="preserve"> tab and the </t>
    </r>
    <r>
      <rPr>
        <i/>
        <sz val="10"/>
        <rFont val="Arial"/>
        <family val="2"/>
      </rPr>
      <t>Changes</t>
    </r>
    <r>
      <rPr>
        <sz val="10"/>
        <rFont val="Arial"/>
        <family val="2"/>
      </rPr>
      <t xml:space="preserve"> box, then click on </t>
    </r>
    <r>
      <rPr>
        <i/>
        <sz val="10"/>
        <rFont val="Arial"/>
        <family val="2"/>
      </rPr>
      <t>"Protect Sheet"</t>
    </r>
    <r>
      <rPr>
        <sz val="10"/>
        <rFont val="Arial"/>
        <family val="2"/>
      </rPr>
      <t xml:space="preserve">.  </t>
    </r>
  </si>
  <si>
    <r>
      <t xml:space="preserve">On the Home tab, on the Font group select the </t>
    </r>
    <r>
      <rPr>
        <b/>
        <sz val="10"/>
        <rFont val="Arial"/>
        <family val="2"/>
      </rPr>
      <t>Format Cell Font</t>
    </r>
    <r>
      <rPr>
        <sz val="10"/>
        <rFont val="Arial"/>
        <family val="2"/>
      </rPr>
      <t xml:space="preserve"> dialog box launcher . [That's the little arrow in the lower right.]</t>
    </r>
  </si>
  <si>
    <t>Those cells are highlighted in this color.</t>
  </si>
  <si>
    <t>(In the previous versions of Excel, you could allow someone to click on a locked cell and they would not be able to change it.  They'd simply get a message. For some reason, in Excel 2007 if you allow someone to "Select Locked Cells" they can delete their contents even though they are supposedly locked and Protection is on.)</t>
  </si>
  <si>
    <t>SECTION 5--SUMMARY PRICE SHEET</t>
  </si>
  <si>
    <r>
      <t xml:space="preserve">INSTRUCTIONS FOR:   </t>
    </r>
    <r>
      <rPr>
        <b/>
        <i/>
        <sz val="10"/>
        <rFont val="Arial"/>
        <family val="2"/>
      </rPr>
      <t xml:space="preserve">SECTION 6 SPECIAL REQUIREMENTS--SPECIAL SYSTEMS Worksheet  </t>
    </r>
    <r>
      <rPr>
        <b/>
        <i/>
        <sz val="10"/>
        <color indexed="10"/>
        <rFont val="Arial"/>
        <family val="2"/>
      </rPr>
      <t>OPTIONAL</t>
    </r>
  </si>
  <si>
    <t>1.  Review and edit as appropriate to project to ensure that all items are covered.</t>
  </si>
  <si>
    <t>2.  Insert quantities in the Special Items for the Entire Clinic part of Section 5 Summary Price Sheet.</t>
  </si>
  <si>
    <t>This sheet is not issued with the SFO; however, it may be helpful to the successful offeror in the development of Construction Documents.</t>
  </si>
  <si>
    <t>3.  Save the document.  That spreadsheet may be helpful to the successful offeror during development of Construction Documents.</t>
  </si>
  <si>
    <t>1. Determine the total number of pages in the Word document and the two spreadsheets (Section 4 &amp; 5) in here; fix the footers on these spreadsheets and the Word document.</t>
  </si>
  <si>
    <t>SUMMARY OF INSTRUCTIONS for Section 6 Spl Equipment for Clinic</t>
  </si>
  <si>
    <t>7. If you have not deleted the Section 6 spreadsheet, do so now.</t>
  </si>
  <si>
    <t>8. Delete this (INSTRUCTIONS to SFO Preparer) worksheet.</t>
  </si>
  <si>
    <t xml:space="preserve">While the SFO is presented to the Offeror's in pdf form, you may offer this Excel file to the Offerors but not without password protecting the sheets. </t>
  </si>
  <si>
    <t>Locking/Protecting in Excel 2007 has a trick to it.  See below for detailed instructions.</t>
  </si>
  <si>
    <t>*  PART III of the SFO is found in two documents: 1. "Pt 03A--Schedule B" a Word Document; 2. "Pt 03B--Schedule B" this document</t>
  </si>
  <si>
    <t>Section 6 is intended assist the SFO Preparer in determining quantities of special items such as alarm systems, nurse call, etc. that are listed in Section 3, Special Systems for Entire Clinic.  [See Word document Pt 03A--Schedule B.]  It is organized by Room Type and can be used to determine locations of these items.  The quantitites can then be inserted in the Summary Price Sheet (Section 5) for pricing by the Offerors.</t>
  </si>
  <si>
    <t>Electronic Access And Door Control</t>
  </si>
  <si>
    <t>Security Management and Control, and Centralized Police Security Management Systems</t>
  </si>
  <si>
    <t>Devices</t>
  </si>
  <si>
    <t>INSTRUCTIONS FOR OFFEROR'S USE OF THIS DOCUMENT--Schedule B</t>
  </si>
  <si>
    <t>4.  Open a copy of the file and delete the Section 6 spreadsheet.</t>
  </si>
  <si>
    <t>5. Click OK.</t>
  </si>
  <si>
    <t>SSTV Monitoring</t>
  </si>
  <si>
    <t>WLAN Public Hotspot</t>
  </si>
  <si>
    <t>Central equipment,</t>
  </si>
  <si>
    <t>Wireless Access Points</t>
  </si>
  <si>
    <t>Licenses</t>
  </si>
  <si>
    <t>RFID / RTLS</t>
  </si>
  <si>
    <t>Audio Visual, Nurse Call and Code One (Blue) System</t>
  </si>
  <si>
    <t>Master Station</t>
  </si>
  <si>
    <t>Emergency Call Stations</t>
  </si>
  <si>
    <t>Intercommunucations Stystem</t>
  </si>
  <si>
    <t xml:space="preserve">4.2--Functional Room List </t>
  </si>
  <si>
    <t xml:space="preserve">       SCHEDULE B--SPECIAL REQUIREMENTS:  Functional Room List</t>
  </si>
  <si>
    <t>Department / Functional Area</t>
  </si>
  <si>
    <t>Function</t>
  </si>
  <si>
    <t>Room Code</t>
  </si>
  <si>
    <t>Qty of Rooms</t>
  </si>
  <si>
    <t>Equipment Symbol or JSN Code</t>
  </si>
  <si>
    <t>Item Description</t>
  </si>
  <si>
    <t>Qty</t>
  </si>
  <si>
    <t>Extension</t>
  </si>
  <si>
    <t>Subtotal</t>
  </si>
  <si>
    <t>Notes</t>
  </si>
  <si>
    <t>OUTPATIENT CLINIC</t>
  </si>
  <si>
    <t>Acquisition and Materiel Management Services (AMMS)</t>
  </si>
  <si>
    <t>MMCR2</t>
  </si>
  <si>
    <t>No Additional Schedule B Items</t>
  </si>
  <si>
    <t>OFA02</t>
  </si>
  <si>
    <t>A5145</t>
  </si>
  <si>
    <t>Coat Hook, SS, Surface Mounted</t>
  </si>
  <si>
    <t>MMRP1</t>
  </si>
  <si>
    <t>SRHM1</t>
  </si>
  <si>
    <t>SRS01</t>
  </si>
  <si>
    <t>MMGS1</t>
  </si>
  <si>
    <t>SRGC1</t>
  </si>
  <si>
    <t>A5080</t>
  </si>
  <si>
    <t>Dispenser, Paper Towel, SS, Surface Mounted</t>
  </si>
  <si>
    <t>P1965</t>
  </si>
  <si>
    <t>OFA03</t>
  </si>
  <si>
    <t>Audiology and Speech Pathology</t>
  </si>
  <si>
    <t>Audiology (AUD)</t>
  </si>
  <si>
    <t>A1066</t>
  </si>
  <si>
    <t>Mirror, SS Framed, 24x36</t>
  </si>
  <si>
    <t>M1620</t>
  </si>
  <si>
    <t>Holder, Chart, Patient, Wall or Door Mounted</t>
  </si>
  <si>
    <t>P-418</t>
  </si>
  <si>
    <t>Lavatory, Vitreous China, with Sensor Faucet</t>
  </si>
  <si>
    <t>M0041</t>
  </si>
  <si>
    <t>Booth, Audio, Double Wall, Suite</t>
  </si>
  <si>
    <t>PEHS4</t>
  </si>
  <si>
    <t>EXVE1</t>
  </si>
  <si>
    <t>SRSE1</t>
  </si>
  <si>
    <t>RECP1</t>
  </si>
  <si>
    <t>C0045</t>
  </si>
  <si>
    <t>Frame, Apron, 1 Drawer, 4x36x22</t>
  </si>
  <si>
    <t>WRC01</t>
  </si>
  <si>
    <t>Canteen</t>
  </si>
  <si>
    <t>Canteen Service</t>
  </si>
  <si>
    <t>BX001</t>
  </si>
  <si>
    <t>Cardiovascular Laboratories (Cardiology)</t>
  </si>
  <si>
    <t>Cardiology</t>
  </si>
  <si>
    <t>A5180</t>
  </si>
  <si>
    <t>Track, Cubicle Curtain, Surface Mounted</t>
  </si>
  <si>
    <t>OPPE1</t>
  </si>
  <si>
    <t>OPTM1</t>
  </si>
  <si>
    <t>OPHM1</t>
  </si>
  <si>
    <t>Dental</t>
  </si>
  <si>
    <t>DNTG2</t>
  </si>
  <si>
    <t>DNPL1</t>
  </si>
  <si>
    <t>C03P0</t>
  </si>
  <si>
    <t>C04F0</t>
  </si>
  <si>
    <t>CE040</t>
  </si>
  <si>
    <t>CS090</t>
  </si>
  <si>
    <t>Sink, SS, Single Compartment, 7.5x19x16 ID</t>
  </si>
  <si>
    <t>CS200</t>
  </si>
  <si>
    <t>Sink, SS, Single Compartment, 12x28x16 ID</t>
  </si>
  <si>
    <t>CT050</t>
  </si>
  <si>
    <t>D0755</t>
  </si>
  <si>
    <t>M2020</t>
  </si>
  <si>
    <t>P7650</t>
  </si>
  <si>
    <t>Trap, Plaster, Small</t>
  </si>
  <si>
    <t>DNSC3</t>
  </si>
  <si>
    <t>A1107</t>
  </si>
  <si>
    <t>DNTG1</t>
  </si>
  <si>
    <t>LCCL1</t>
  </si>
  <si>
    <t>LCSL1</t>
  </si>
  <si>
    <t>MECH1</t>
  </si>
  <si>
    <t>MEDP1</t>
  </si>
  <si>
    <t>SEC01</t>
  </si>
  <si>
    <t>ORSA1</t>
  </si>
  <si>
    <t>TLTU1</t>
  </si>
  <si>
    <t>A5109</t>
  </si>
  <si>
    <t>Grab Bars, SS, 1-1/2" Dia</t>
  </si>
  <si>
    <t>A5165</t>
  </si>
  <si>
    <t>Shelf T-45, SS, 12"w x 5"d</t>
  </si>
  <si>
    <t>A5202</t>
  </si>
  <si>
    <t>Dispenser, Toilet Paper w/Utility Shelf, SS, 2-Roll</t>
  </si>
  <si>
    <t>P-103</t>
  </si>
  <si>
    <t>Toilet, Wall Hung, w/seat</t>
  </si>
  <si>
    <t>Reception</t>
  </si>
  <si>
    <t>SRE01</t>
  </si>
  <si>
    <t>WRCH1</t>
  </si>
  <si>
    <t>UCCL1</t>
  </si>
  <si>
    <t>USCL1</t>
  </si>
  <si>
    <t>DNXD1</t>
  </si>
  <si>
    <t>X3150</t>
  </si>
  <si>
    <t>Education Areas</t>
  </si>
  <si>
    <t>CRA03</t>
  </si>
  <si>
    <t>M0400</t>
  </si>
  <si>
    <t>Electro-Encephalography Laboratory (EEG)</t>
  </si>
  <si>
    <t>EEG</t>
  </si>
  <si>
    <t>Engineering</t>
  </si>
  <si>
    <t>BMER1</t>
  </si>
  <si>
    <t>Environmental Management (EMS)</t>
  </si>
  <si>
    <t>EMS</t>
  </si>
  <si>
    <t>UTC01</t>
  </si>
  <si>
    <t>Eye Clinic</t>
  </si>
  <si>
    <t>TREY1</t>
  </si>
  <si>
    <t>M5016</t>
  </si>
  <si>
    <t>EYFD1</t>
  </si>
  <si>
    <t>OFD03</t>
  </si>
  <si>
    <t>EYVS1</t>
  </si>
  <si>
    <t>EYVF1</t>
  </si>
  <si>
    <t>Lobby</t>
  </si>
  <si>
    <t>RECP3</t>
  </si>
  <si>
    <t>SRLW1</t>
  </si>
  <si>
    <t>TLTF3</t>
  </si>
  <si>
    <t>EMS: Lockers, Lounges, Toilets and Showers (LLTS)</t>
  </si>
  <si>
    <t>LLTS</t>
  </si>
  <si>
    <t>LR001</t>
  </si>
  <si>
    <t>A1080</t>
  </si>
  <si>
    <t>Mirror, Posture, Wall Mounted</t>
  </si>
  <si>
    <t>A5020</t>
  </si>
  <si>
    <t>Mental Health</t>
  </si>
  <si>
    <t>Mental Health Clinic</t>
  </si>
  <si>
    <t>EXRG3</t>
  </si>
  <si>
    <t>OPMH1</t>
  </si>
  <si>
    <t>OPMH3</t>
  </si>
  <si>
    <t>OFDC1</t>
  </si>
  <si>
    <t>Pathology and Laboratory Medicine (PLM)</t>
  </si>
  <si>
    <t>PLM</t>
  </si>
  <si>
    <t>LBVP1</t>
  </si>
  <si>
    <t>LMCH1</t>
  </si>
  <si>
    <t>P5210</t>
  </si>
  <si>
    <t>Outlets, Lab Gas: Gas, Air, Vaccum</t>
  </si>
  <si>
    <t>LMM03</t>
  </si>
  <si>
    <t>L2335</t>
  </si>
  <si>
    <t>LBSM1</t>
  </si>
  <si>
    <t>S0145</t>
  </si>
  <si>
    <t>SRR02</t>
  </si>
  <si>
    <t>Pharmacy</t>
  </si>
  <si>
    <t>OFDC2</t>
  </si>
  <si>
    <t>PHOD2</t>
  </si>
  <si>
    <t>PHBS1</t>
  </si>
  <si>
    <t>PHMP1</t>
  </si>
  <si>
    <t>PHOD1</t>
  </si>
  <si>
    <t>PHMP2</t>
  </si>
  <si>
    <t>PHIV3</t>
  </si>
  <si>
    <t>SRR01</t>
  </si>
  <si>
    <t>SSS01</t>
  </si>
  <si>
    <t>Physical Therapy (PT)</t>
  </si>
  <si>
    <t>DR001</t>
  </si>
  <si>
    <t>PTEA1</t>
  </si>
  <si>
    <t>UTLC1</t>
  </si>
  <si>
    <t>EXRG0</t>
  </si>
  <si>
    <t>Police and Security</t>
  </si>
  <si>
    <t>XXYYC</t>
  </si>
  <si>
    <t>OFA01</t>
  </si>
  <si>
    <t>TLTS1</t>
  </si>
  <si>
    <t>A5030</t>
  </si>
  <si>
    <t>A5090</t>
  </si>
  <si>
    <t>Disposal, Sanitary Napkin, SS, Surface Mounted</t>
  </si>
  <si>
    <t>A5110</t>
  </si>
  <si>
    <t>A5170</t>
  </si>
  <si>
    <t>A5205</t>
  </si>
  <si>
    <t>Prosthetics and Sensory Aids</t>
  </si>
  <si>
    <t>Fitting and Exam Room</t>
  </si>
  <si>
    <t>SRCS1</t>
  </si>
  <si>
    <t>Pulmonary Medicine (PM)</t>
  </si>
  <si>
    <t>OPPF1</t>
  </si>
  <si>
    <t>Radiology</t>
  </si>
  <si>
    <t>XCTS1</t>
  </si>
  <si>
    <t>XCTC1</t>
  </si>
  <si>
    <t>C03H0</t>
  </si>
  <si>
    <t>XDR01</t>
  </si>
  <si>
    <t>JANC1</t>
  </si>
  <si>
    <t>A5135</t>
  </si>
  <si>
    <t>XDRF1</t>
  </si>
  <si>
    <t>XDUS1</t>
  </si>
  <si>
    <t>Service Organizations</t>
  </si>
  <si>
    <t>Supply, Processing and Distribution (SPD)</t>
  </si>
  <si>
    <t>CSIA2</t>
  </si>
  <si>
    <t>CW150</t>
  </si>
  <si>
    <t>S9610</t>
  </si>
  <si>
    <t>Station, Utility / Rack</t>
  </si>
  <si>
    <t>ORSS1</t>
  </si>
  <si>
    <t>CSDE2</t>
  </si>
  <si>
    <t>A1195</t>
  </si>
  <si>
    <t>Endo / Cysto / Broncoscopy</t>
  </si>
  <si>
    <t>LR002</t>
  </si>
  <si>
    <t>NCWD4</t>
  </si>
  <si>
    <t>NSTA1</t>
  </si>
  <si>
    <t>OFA07</t>
  </si>
  <si>
    <t>RCA01</t>
  </si>
  <si>
    <t>RPR01</t>
  </si>
  <si>
    <t>RROP1</t>
  </si>
  <si>
    <t>A1165</t>
  </si>
  <si>
    <t>M7405</t>
  </si>
  <si>
    <t>Light, Exam, Ceiling Mounted</t>
  </si>
  <si>
    <t>TRPE2</t>
  </si>
  <si>
    <t>USCL2</t>
  </si>
  <si>
    <t>USCL3</t>
  </si>
  <si>
    <t>WRF01</t>
  </si>
  <si>
    <t>Voluntary Service</t>
  </si>
  <si>
    <t>Psychosocial Rehabilitation and Recovery Center (PRRC)</t>
  </si>
  <si>
    <t>PRRC</t>
  </si>
  <si>
    <t>Specialty Care Clinic</t>
  </si>
  <si>
    <t>TRPR1</t>
  </si>
  <si>
    <t>PACT 2</t>
  </si>
  <si>
    <t xml:space="preserve">PLAY1 </t>
  </si>
  <si>
    <t>CLSC1</t>
  </si>
  <si>
    <t>Patient Area</t>
  </si>
  <si>
    <t>TLTF1</t>
  </si>
  <si>
    <t>PEHW1</t>
  </si>
  <si>
    <t>EXRG8</t>
  </si>
  <si>
    <t>Patient Support</t>
  </si>
  <si>
    <t>RCA02</t>
  </si>
  <si>
    <t>UTMW1</t>
  </si>
  <si>
    <t>Provider Area</t>
  </si>
  <si>
    <t>SL001</t>
  </si>
  <si>
    <t>WRTM1</t>
  </si>
  <si>
    <t>Staff and Admin Area</t>
  </si>
  <si>
    <t>OFM01</t>
  </si>
  <si>
    <t>CRA02</t>
  </si>
  <si>
    <t>OIT SPACE</t>
  </si>
  <si>
    <t>OIT</t>
  </si>
  <si>
    <t>FILE1</t>
  </si>
  <si>
    <t>RECEIVING AND SHIPPING DOCK</t>
  </si>
  <si>
    <t>HOLDING AREA, UNPOSTED STOCK</t>
  </si>
  <si>
    <t>STORAGE, MEDICAL AND GENERAL</t>
  </si>
  <si>
    <t>RECEIVING AND ISSUE AREA</t>
  </si>
  <si>
    <t>POSTAL MACH RM</t>
  </si>
  <si>
    <t>MRPS1</t>
  </si>
  <si>
    <t>MAIL ROOM</t>
  </si>
  <si>
    <t>MRRS1</t>
  </si>
  <si>
    <t>OFFICE, MULTIPLE CLERKS</t>
  </si>
  <si>
    <t>STORAGE, MEDICAL GAS</t>
  </si>
  <si>
    <t>STORAGE FLAMMABLE</t>
  </si>
  <si>
    <t>STORAGE, BIO-HAZARD WASTE</t>
  </si>
  <si>
    <t>STORAGE, FORM/ PROCESSED STORES</t>
  </si>
  <si>
    <t>A1055</t>
  </si>
  <si>
    <t>Mailbox, Horizontal, Rear Loading</t>
  </si>
  <si>
    <t>Mirror, Float Glass, With SS Frame</t>
  </si>
  <si>
    <t>P3100</t>
  </si>
  <si>
    <t>Lavatory, Vitreous China, Slab Type</t>
  </si>
  <si>
    <t>K9300</t>
  </si>
  <si>
    <t>Washer, Pressure w/Sanitizer</t>
  </si>
  <si>
    <t>A6105</t>
  </si>
  <si>
    <t>Counter,  Reception Control, Built-In</t>
  </si>
  <si>
    <t>Cabinet, Storage, Safety, Built-In, Vented</t>
  </si>
  <si>
    <t>Shower, Safety, Freestanding, With Eye/Face Wash</t>
  </si>
  <si>
    <t>LACTATION</t>
  </si>
  <si>
    <t>LAC01</t>
  </si>
  <si>
    <t>KIOSK</t>
  </si>
  <si>
    <t>MY HEALTHY VET COORDINATOR</t>
  </si>
  <si>
    <t>A4995</t>
  </si>
  <si>
    <t>Table, Diaper Changing, Wall Mounted</t>
  </si>
  <si>
    <t>A5082</t>
  </si>
  <si>
    <t>Dispenser, Paper Towel, Sensor, Hands Free</t>
  </si>
  <si>
    <t>Hook, Garment, Double, SS, Surface Mounted</t>
  </si>
  <si>
    <t>C0035</t>
  </si>
  <si>
    <t>Rail, Apron, 4x24x1</t>
  </si>
  <si>
    <t>CT020</t>
  </si>
  <si>
    <t>Countertop, Solid Surface</t>
  </si>
  <si>
    <t>CS010</t>
  </si>
  <si>
    <t>Sink, SS, Single Compartment, 7.5x12x12 ID</t>
  </si>
  <si>
    <t>CHILD PLAY AREA</t>
  </si>
  <si>
    <t>A5220</t>
  </si>
  <si>
    <t>Bracket, Television, Wall Backing</t>
  </si>
  <si>
    <t>LOBBY</t>
  </si>
  <si>
    <t>INFORMATION DESK</t>
  </si>
  <si>
    <t>RECP4</t>
  </si>
  <si>
    <t>RECEPTION, PATIENT CHECK-IN</t>
  </si>
  <si>
    <t>TOILET, FAMILY</t>
  </si>
  <si>
    <t>TOILET, PATIENT</t>
  </si>
  <si>
    <t>WAITING</t>
  </si>
  <si>
    <t>A1067</t>
  </si>
  <si>
    <t>Mirror, Float Glass, ADA Accessible</t>
  </si>
  <si>
    <t>Grab Bar, 1-1/4" Dia., SS, 2 Wall, W/C Accessible</t>
  </si>
  <si>
    <t>A5200</t>
  </si>
  <si>
    <t>Dispenser, Toilet Tissue, SS, 2-Roll, Surface Mntd</t>
  </si>
  <si>
    <t>P3000</t>
  </si>
  <si>
    <t>Lavatory, Vitreous China, Straight Back</t>
  </si>
  <si>
    <t>P9050</t>
  </si>
  <si>
    <t>Toilet, Wall Hung, Siphon Jet</t>
  </si>
  <si>
    <t>FITTING AND DISPENSING ROOM</t>
  </si>
  <si>
    <t>OCT ROOM</t>
  </si>
  <si>
    <t>Desk, Refraction w/console, w/o Sink</t>
  </si>
  <si>
    <t>VISUAL FIELDS ROOM</t>
  </si>
  <si>
    <t>PHOTOGRAPHY ROOM</t>
  </si>
  <si>
    <t>BLIND VISION COORDINATION</t>
  </si>
  <si>
    <t>CHIEF, EYE</t>
  </si>
  <si>
    <t>OFFICE, EYE CARE PROVIDER</t>
  </si>
  <si>
    <t>EXAM/ TREATMENT</t>
  </si>
  <si>
    <t>WAITING AREA (DILATION)</t>
  </si>
  <si>
    <t>BARIATRIC EXAM/ TREATMENT</t>
  </si>
  <si>
    <t>COFFEE BAR</t>
  </si>
  <si>
    <t>WAITING AREA</t>
  </si>
  <si>
    <t>WTF03</t>
  </si>
  <si>
    <t>EXAM ROOM</t>
  </si>
  <si>
    <t>HAC</t>
  </si>
  <si>
    <t>Shelf, Utility W/ Mop/Broom Holders, SS, Surf Mntd</t>
  </si>
  <si>
    <t>P2000</t>
  </si>
  <si>
    <t>Eyewash, Wall Mounted, Hands-Free</t>
  </si>
  <si>
    <t>P2451</t>
  </si>
  <si>
    <t>Valve, Mixing, Thermostatic, Eyewash</t>
  </si>
  <si>
    <t>P4700</t>
  </si>
  <si>
    <t>Sink, Mop, Molded Stone</t>
  </si>
  <si>
    <t>OFFICE, DIRECTOR</t>
  </si>
  <si>
    <t>OFFICE, COUNSELING STAFF</t>
  </si>
  <si>
    <t>MHICM</t>
  </si>
  <si>
    <t>HOMELESS/CWT</t>
  </si>
  <si>
    <t>INTERVIEW HOMELESS</t>
  </si>
  <si>
    <t>SUPERVISOR HOMELESS</t>
  </si>
  <si>
    <t>WALK-IN HOMELESS</t>
  </si>
  <si>
    <t>OFFICE CHIEF</t>
  </si>
  <si>
    <t>GROUP THERAPY</t>
  </si>
  <si>
    <t>EXAM BIO TREATMENT</t>
  </si>
  <si>
    <t>RECEPTION / CONTROL UNIT</t>
  </si>
  <si>
    <t>OFFICE, MSA</t>
  </si>
  <si>
    <t>TOILET, STAFF</t>
  </si>
  <si>
    <t>FILES HOMELESS</t>
  </si>
  <si>
    <t>STORAGE</t>
  </si>
  <si>
    <t>STERILIZATION AND SOLUTION PREPARATION ROOM</t>
  </si>
  <si>
    <t>E0772</t>
  </si>
  <si>
    <t>Sink, w/Cabinet, Free Standing, 48"W x 24"D</t>
  </si>
  <si>
    <t>Sterilizer, Stm, LAB, 1DO, CAB, 16x16x26 Chamber</t>
  </si>
  <si>
    <t>BLOOD SPECIMEN COLLECTION RM</t>
  </si>
  <si>
    <t>P2450</t>
  </si>
  <si>
    <t>Valve, Mixing, Thermostatic</t>
  </si>
  <si>
    <t>CLINICAL CHEMISTRY</t>
  </si>
  <si>
    <t>Cabinet, Sink, U/C/B, 2 Door, 30" W</t>
  </si>
  <si>
    <t>C04E0</t>
  </si>
  <si>
    <t>Cabinet, U/C/B, 1 Shelf, 1 Drawer, 2 DO, 36x36x22</t>
  </si>
  <si>
    <t>CLINICAL MICROBIOLOGY</t>
  </si>
  <si>
    <t>L2310</t>
  </si>
  <si>
    <t>Cabinet, Bio Safety, Class II/A1, F/S, Vert, 4ft</t>
  </si>
  <si>
    <t>OFFICE, PATHOLOGIST AND MICROSCOPE AREA</t>
  </si>
  <si>
    <t>RECEPTION</t>
  </si>
  <si>
    <t>BREAK ROOM</t>
  </si>
  <si>
    <t>STORAGE, REFRIGERATED</t>
  </si>
  <si>
    <t>STORAGE, BULK</t>
  </si>
  <si>
    <t>STORAGE, STERILE</t>
  </si>
  <si>
    <t>TOILET, URINE SPECIMEN COLLECTION</t>
  </si>
  <si>
    <t>WAITING AREA, PATIENT</t>
  </si>
  <si>
    <t>ANTEROOM</t>
  </si>
  <si>
    <t>NBCD3</t>
  </si>
  <si>
    <t>OFFICE, DRUG RECEIVING: INVENTORY CONTROL / STOCK MANAGER</t>
  </si>
  <si>
    <t>OFFICE, SUPERVISORY PHARMACIST</t>
  </si>
  <si>
    <t>CONSULTATION RM</t>
  </si>
  <si>
    <t>PREP AREA</t>
  </si>
  <si>
    <t>E0554</t>
  </si>
  <si>
    <t>Cabinet, w/Sink, O/H Cab, Free Standing, 48"Wx24"D</t>
  </si>
  <si>
    <t>Cabinet, Bio Safety, Class II/B2, F/S, 4ft</t>
  </si>
  <si>
    <t>EXTEMPORANEOUS COMPOUNDING</t>
  </si>
  <si>
    <t>FILLING &amp; ASSEMBLY</t>
  </si>
  <si>
    <t>STORAGE, ACTIVE</t>
  </si>
  <si>
    <t>PHOW1</t>
  </si>
  <si>
    <t>PRESCRIPTION DROP-OFF</t>
  </si>
  <si>
    <t>PRESCRIPTION PICK-UP</t>
  </si>
  <si>
    <t>OFFICE, SECRETARY AND WAITING</t>
  </si>
  <si>
    <t>STORAGE, FLAMABLE</t>
  </si>
  <si>
    <t>REFRIGERATION/FREEZER AREA</t>
  </si>
  <si>
    <t>R8600</t>
  </si>
  <si>
    <t>Refrigerator, Prefab, 320 Cubic Feet</t>
  </si>
  <si>
    <t>DATA PROCESSING SPACE</t>
  </si>
  <si>
    <t>PRESCRIPTION RECEIVING</t>
  </si>
  <si>
    <t>DRUG RECEIVING, BREAKDOWN &amp; VERIFICATION AREA</t>
  </si>
  <si>
    <t>MAIL OUT</t>
  </si>
  <si>
    <t>PREPACKAGING</t>
  </si>
  <si>
    <t>STORAGE, CONTROLLED SUBSTANCE / SECURED DISPENSING</t>
  </si>
  <si>
    <t>CASE MANAGER</t>
  </si>
  <si>
    <t>A1132</t>
  </si>
  <si>
    <t>Rail, Accessory Mounting, Length As Required</t>
  </si>
  <si>
    <t>NEURO PSYCH</t>
  </si>
  <si>
    <t>O.T. EXAM ROOM</t>
  </si>
  <si>
    <t>SPEECH EXAM ROOM</t>
  </si>
  <si>
    <t>EXAM</t>
  </si>
  <si>
    <t>OFFICE, ADMINISTRATION</t>
  </si>
  <si>
    <t>SOCIAL WORKER</t>
  </si>
  <si>
    <t>TREATMENT, EXERCISE AREA</t>
  </si>
  <si>
    <t>M8275</t>
  </si>
  <si>
    <t>Pulley, Triplex</t>
  </si>
  <si>
    <t>RECEPT &amp; WAITING AREA</t>
  </si>
  <si>
    <t>STORAGE, EQUIPMENT</t>
  </si>
  <si>
    <t>UTILITY, SOILED</t>
  </si>
  <si>
    <t>UTILITY, CLEAN</t>
  </si>
  <si>
    <t>Cabinet, U/C/B, 1 Shelf, 2 Half DR, 2 DO, 36x36x22</t>
  </si>
  <si>
    <t>Countertop, Stainless Steel</t>
  </si>
  <si>
    <t>WORK ROOM</t>
  </si>
  <si>
    <t>LOCKERS, PERSONAL PROPERTY, MALE</t>
  </si>
  <si>
    <t>LOCKERS, PERSONAL PROPERTY, FEMALE</t>
  </si>
  <si>
    <t>IDENTIFICATION &amp; REGISTRATION ISSUANCE</t>
  </si>
  <si>
    <t>HOLDING RM</t>
  </si>
  <si>
    <t>POH01</t>
  </si>
  <si>
    <t>Bench, Locker Room, Floor Mounted</t>
  </si>
  <si>
    <t>POLICE DESK</t>
  </si>
  <si>
    <t>EQUIPMENT &amp; EVIDENCE</t>
  </si>
  <si>
    <t>STORAGE ARMORY &amp; WEAPONS</t>
  </si>
  <si>
    <t>OPERATIONS RM</t>
  </si>
  <si>
    <t>PURCHASING ROOM</t>
  </si>
  <si>
    <t>RECEPTION ROOM</t>
  </si>
  <si>
    <t>STORAGE ROOM</t>
  </si>
  <si>
    <t>WORKSTATION, MEDIUM</t>
  </si>
  <si>
    <t>EXAU1</t>
  </si>
  <si>
    <t>TECH ROOM</t>
  </si>
  <si>
    <t>POSTUROGAPHY/ VESTIBULOGRAPHY ROOM</t>
  </si>
  <si>
    <t>SUITE, AUDIOMETRIC EXAM</t>
  </si>
  <si>
    <t>OFFICE, RECEPTION/ CONTROL CLERK</t>
  </si>
  <si>
    <t>HEARING AID STORAGE</t>
  </si>
  <si>
    <t>TEAM ROOM</t>
  </si>
  <si>
    <t>MOVE COORD KITCHEN</t>
  </si>
  <si>
    <t>CS250</t>
  </si>
  <si>
    <t>Sink, SS, Single Compartment, 6x12x9 ID</t>
  </si>
  <si>
    <t>K1550</t>
  </si>
  <si>
    <t>Brewer, Coffee, Auto, Elect, 3 Burner, Side/Side</t>
  </si>
  <si>
    <t>P2100</t>
  </si>
  <si>
    <t>Disposal, Garbage, 2 HP Motor</t>
  </si>
  <si>
    <t>CLHKN</t>
  </si>
  <si>
    <t>CONFERENCE RM</t>
  </si>
  <si>
    <t>OB/GYN EXAM</t>
  </si>
  <si>
    <t>MOVE COORDINATOR</t>
  </si>
  <si>
    <t>ECHOCARDIOGRAPHY EXAM</t>
  </si>
  <si>
    <t>GROUP ROOM</t>
  </si>
  <si>
    <t>TOILET, GEN. PROCEDURE/BARIATRIC</t>
  </si>
  <si>
    <t>TLTB1</t>
  </si>
  <si>
    <t>HEIGHT / WEIGHT SCREENING</t>
  </si>
  <si>
    <t>P3005</t>
  </si>
  <si>
    <t>Lavatory, Vitreous China, Bariatric</t>
  </si>
  <si>
    <t>P9056</t>
  </si>
  <si>
    <t>Toilet, Floor Mounted, Bariatric</t>
  </si>
  <si>
    <t>GYN EXAM TOILET</t>
  </si>
  <si>
    <t>Lift System, Overhead, Patient Room</t>
  </si>
  <si>
    <t>PROCEDURE ROOM, GENERAL / BARIATRIC</t>
  </si>
  <si>
    <t>UTILITY, TRASH COLLECTION</t>
  </si>
  <si>
    <t>DRESSING RM</t>
  </si>
  <si>
    <t>READING ROOM</t>
  </si>
  <si>
    <t>LIBV1</t>
  </si>
  <si>
    <t>OFFICE, STAFF RADIOLOGIST</t>
  </si>
  <si>
    <t>P8710</t>
  </si>
  <si>
    <t>Utility Center, Plumbing Connection</t>
  </si>
  <si>
    <t>WAITING, WHEELCHAIR &amp; STRETCHER</t>
  </si>
  <si>
    <t>CONTROL RM</t>
  </si>
  <si>
    <t>C0041</t>
  </si>
  <si>
    <t>Rail, Apron, 4x60x1</t>
  </si>
  <si>
    <t>Cabinet, U/C/B, 2 Half Drawers, 3 DR, 36x30x22</t>
  </si>
  <si>
    <t>Rack, Apron/Gloves, Wall Mounted</t>
  </si>
  <si>
    <t>X6196</t>
  </si>
  <si>
    <t>Injector, CT</t>
  </si>
  <si>
    <t>X6240</t>
  </si>
  <si>
    <t>Radiographic Unit, Computerized Tomography (CT)</t>
  </si>
  <si>
    <t>GENERAL PURPOSE RADIOLOGY</t>
  </si>
  <si>
    <t>X1405</t>
  </si>
  <si>
    <t>Stand, Bucky, Vertical, Tilt, Automatic</t>
  </si>
  <si>
    <t>X5700</t>
  </si>
  <si>
    <t>Radiographic Unit, 65 kW, Non-Tilt Table</t>
  </si>
  <si>
    <t>RADIOGRAPHIC / FLUOROSCOPIC</t>
  </si>
  <si>
    <t>X6185</t>
  </si>
  <si>
    <t>Rad/Fluoro Unit, Remote, 80 kW, 90/90 Table</t>
  </si>
  <si>
    <t>ULTRASOUND RM</t>
  </si>
  <si>
    <t>C0036</t>
  </si>
  <si>
    <t>Rail, Apron, 4x30x1</t>
  </si>
  <si>
    <t>OFFICE, SERVICE ORGANIZATION PT</t>
  </si>
  <si>
    <t>SOILED: ANTE (PPE)</t>
  </si>
  <si>
    <t>CSAR1</t>
  </si>
  <si>
    <t>CART HOLDING, SOILED</t>
  </si>
  <si>
    <t>CHS01</t>
  </si>
  <si>
    <t>Counter, Cleanup, With 2 or 3 Sinks</t>
  </si>
  <si>
    <t>C04H0</t>
  </si>
  <si>
    <t>Cabinet, U/C/B, 2 Half Drawer, 3 Drawer, 36x36x22</t>
  </si>
  <si>
    <t>Cabinet, W/H, 2 SH, 2 GDO, Sloping Top, 38x36x13</t>
  </si>
  <si>
    <t>S0940</t>
  </si>
  <si>
    <t>Washer/Disinfector,STM,1DO,RSCD1WLL,26X24X24 Cham</t>
  </si>
  <si>
    <t>SOILED: RECEIVING/DECON AREA</t>
  </si>
  <si>
    <t>C04J0</t>
  </si>
  <si>
    <t>Cabinet, U/C/B, 8 Half Drawer, 36x36x22</t>
  </si>
  <si>
    <t>CS180</t>
  </si>
  <si>
    <t>Sink, SS, Single Compartment, 12x22x16 ID</t>
  </si>
  <si>
    <t>Cabinet, Floor Standing, 5 SH, 2 GDO, ST, 98"x48"</t>
  </si>
  <si>
    <t>CLEAN, CART HOLDING</t>
  </si>
  <si>
    <t>A1090</t>
  </si>
  <si>
    <t>Mirror, Float Glass, With SS Frame &amp; Shelf</t>
  </si>
  <si>
    <t>Bench, Stall, Shower, Built In</t>
  </si>
  <si>
    <t>Grab Bar, 1-1/4" Dia., SS, 2 Wall, Shower Use</t>
  </si>
  <si>
    <t>Rod, Shower Curtain, 1"Diameter, W/Curtain &amp; Hooks</t>
  </si>
  <si>
    <t>Bar, Towel, 1" Diameter, SS, Surface Mounted</t>
  </si>
  <si>
    <t>P5040</t>
  </si>
  <si>
    <t>Shower, Single, Hand-Held</t>
  </si>
  <si>
    <t>WATER TREATMENT</t>
  </si>
  <si>
    <t>SOILED: ANTE(PPE)</t>
  </si>
  <si>
    <t>GENERAL EXAM</t>
  </si>
  <si>
    <t>SCOPE STAGING ROOM</t>
  </si>
  <si>
    <t>CSST1</t>
  </si>
  <si>
    <t>CLEAN LINEN</t>
  </si>
  <si>
    <t>UTILITY RM CLEAN SUPPLY</t>
  </si>
  <si>
    <t>LOCKER, FEMALE STAFF</t>
  </si>
  <si>
    <t>LOCKER, MALE STAFF</t>
  </si>
  <si>
    <t>ALCOVE, REFRESHMENT CENTER</t>
  </si>
  <si>
    <t>OFFICE, HEAD NURSE</t>
  </si>
  <si>
    <t>OFFICE</t>
  </si>
  <si>
    <t>NURSE STATION</t>
  </si>
  <si>
    <t>CONSULTATION/ PATIENT EDUCATION</t>
  </si>
  <si>
    <t>SCRUB-UP AREA</t>
  </si>
  <si>
    <t>ALCOVE, EQUIPMENT</t>
  </si>
  <si>
    <t>CRASH CART</t>
  </si>
  <si>
    <t>RCA06</t>
  </si>
  <si>
    <t>MEDICATION ROOM</t>
  </si>
  <si>
    <t>COPIER / PRINTER RM</t>
  </si>
  <si>
    <t>PREP/RECOVERY, CUBICAL</t>
  </si>
  <si>
    <t>Rail System , Utility, Gas and Electric</t>
  </si>
  <si>
    <t>SECRETARY</t>
  </si>
  <si>
    <t>TOILET, PATIENT BARIATRIC</t>
  </si>
  <si>
    <t>PROCEDURE, BRONCOSCOPY/ ENDOSCOPY/ CYSTOSCOPY</t>
  </si>
  <si>
    <t>Track, IV, Ceiling Mounted, 7 Foot</t>
  </si>
  <si>
    <t>M7470</t>
  </si>
  <si>
    <t>Light, Surgical, Ceiling, Single, Small</t>
  </si>
  <si>
    <t>UTILITY, SCOPE WASH, SOILED</t>
  </si>
  <si>
    <t>SCOPE, REPROCESSING</t>
  </si>
  <si>
    <t>WAITING, PATIENT AND FAMILY</t>
  </si>
  <si>
    <t>VOLUNTEER MULTIPURPOSE ROOM</t>
  </si>
  <si>
    <t>QUIET RM</t>
  </si>
  <si>
    <t>BRPT1</t>
  </si>
  <si>
    <t>CLASSROOM, PRACTICAL TRAINING</t>
  </si>
  <si>
    <t>CLR08</t>
  </si>
  <si>
    <t>DAY ROOM</t>
  </si>
  <si>
    <t>DAYR1</t>
  </si>
  <si>
    <t>EXAM / TREATMENT</t>
  </si>
  <si>
    <t>C0037</t>
  </si>
  <si>
    <t>Rail, Apron, 4x36x1</t>
  </si>
  <si>
    <t>LAUNDRY RM</t>
  </si>
  <si>
    <t>LAUN1</t>
  </si>
  <si>
    <t>Eyewash, Eye/Face, Sink Mounted, Hands-free</t>
  </si>
  <si>
    <t>DEMONSTRATION KITCHEN</t>
  </si>
  <si>
    <t>NCWD5</t>
  </si>
  <si>
    <t>WORKSTATION</t>
  </si>
  <si>
    <t>OFA06</t>
  </si>
  <si>
    <t>VOCATIONAL SUPPLIES</t>
  </si>
  <si>
    <t>TOILET, SHOWER ROOM</t>
  </si>
  <si>
    <t>VENTILATION TEST, SPIROMETRY</t>
  </si>
  <si>
    <t>PROCEDURE ROOM, SURGERY / PODIATRY / BARIATRIC</t>
  </si>
  <si>
    <t>Home-Based Primary Care</t>
  </si>
  <si>
    <t>HBPC</t>
  </si>
  <si>
    <t>RETAIL</t>
  </si>
  <si>
    <t>BX000</t>
  </si>
  <si>
    <t>VENDING, SNACK/COFFEE, AND SEATING</t>
  </si>
  <si>
    <t>KITCHEN</t>
  </si>
  <si>
    <t>OFFICE, CANTEEN</t>
  </si>
  <si>
    <t>STORAGE, CANTEEN</t>
  </si>
  <si>
    <t>MEDICATION RM</t>
  </si>
  <si>
    <t>ALCOVE, EQUIP</t>
  </si>
  <si>
    <t>STORAGE, MEDICAL EQUIPMENT</t>
  </si>
  <si>
    <t>TRASH COLLECTION</t>
  </si>
  <si>
    <t>REGULATED MEDICAL WASTE STORAGE</t>
  </si>
  <si>
    <t>PACEMAKER/ HOLTER MONITOR ROOM</t>
  </si>
  <si>
    <t>EXERCISE ROOM (STRESS LAB FACILITY)</t>
  </si>
  <si>
    <t>NURSE TRIAGE</t>
  </si>
  <si>
    <t>EXTR1</t>
  </si>
  <si>
    <t>O2 / IV/ AMBULANCE</t>
  </si>
  <si>
    <t>ORPP1</t>
  </si>
  <si>
    <t>TOILET,  STAFF</t>
  </si>
  <si>
    <t>SUPPORT PROVIDER ROOM</t>
  </si>
  <si>
    <t>TEAMLET WORKROOM</t>
  </si>
  <si>
    <t>DENTAL PROSTHETIC LAB</t>
  </si>
  <si>
    <t>Tank Assembly, Boilout/Curing, Double</t>
  </si>
  <si>
    <t>L2337</t>
  </si>
  <si>
    <t>Canopy, Hood, Fume, 6 foot</t>
  </si>
  <si>
    <t>DENTAL, INSTRUMENT STORAGE, SMALL</t>
  </si>
  <si>
    <t>GENERAL TREATMENT OPERATORY</t>
  </si>
  <si>
    <t>COMBINED DENTAL HYGIENE OPERATORY</t>
  </si>
  <si>
    <t>D0670</t>
  </si>
  <si>
    <t>Console, Treatment Unit, Dental Operatory</t>
  </si>
  <si>
    <t>D0680</t>
  </si>
  <si>
    <t>Console, Accessory/Side, Dental Operatory</t>
  </si>
  <si>
    <t>D0685</t>
  </si>
  <si>
    <t>Cabinet, Storage, Dental Operatory, Wall MNTD</t>
  </si>
  <si>
    <t>D6050</t>
  </si>
  <si>
    <t>Light, Dental, Operating, Ceiling, Track</t>
  </si>
  <si>
    <t>DENTAL TREATMENT, SPECIAL NEEDS PATIENT</t>
  </si>
  <si>
    <t>DNTG5</t>
  </si>
  <si>
    <t>X-RAY AREA</t>
  </si>
  <si>
    <t>DENTAL MECH ROOM</t>
  </si>
  <si>
    <t>D4001</t>
  </si>
  <si>
    <t>Compressor, Dental Air, System</t>
  </si>
  <si>
    <t>MEDICATION</t>
  </si>
  <si>
    <t>CONSULT</t>
  </si>
  <si>
    <t>OFFICE, CHIEF</t>
  </si>
  <si>
    <t>OFA09</t>
  </si>
  <si>
    <t>OFFICE, SECRETARY/ RECEPTION/ FILES/ ADDTNL. CLERK</t>
  </si>
  <si>
    <t>PATIENT TOILET</t>
  </si>
  <si>
    <t>CLEAN INSTRUMENTATION</t>
  </si>
  <si>
    <t>TEAM COLLABORATION</t>
  </si>
  <si>
    <t>KITCHENETTE</t>
  </si>
  <si>
    <t>IPKO1</t>
  </si>
  <si>
    <t>STAFF LOCKERS</t>
  </si>
  <si>
    <t>ADMIN</t>
  </si>
  <si>
    <t>AO</t>
  </si>
  <si>
    <t>BUSINESS/REGISTRATION OFFICE</t>
  </si>
  <si>
    <t>MSA SUPERVISOR</t>
  </si>
  <si>
    <t>ASSOCIATE DIRECTOR</t>
  </si>
  <si>
    <t>STAFF ASSISTANT</t>
  </si>
  <si>
    <t>PATIENT ADVOCATE RM</t>
  </si>
  <si>
    <t>NURSE MANAGER</t>
  </si>
  <si>
    <t>QUAD</t>
  </si>
  <si>
    <t>SUPERVISOR CALL CENTER</t>
  </si>
  <si>
    <t>PRIMARY CARE SERVICE CHIEF</t>
  </si>
  <si>
    <t>ADMIN WORK ROOM</t>
  </si>
  <si>
    <t>BREAK RM</t>
  </si>
  <si>
    <t>CALL CENTER ROOM</t>
  </si>
  <si>
    <t>ZCALL</t>
  </si>
  <si>
    <t>UNION OFFICE</t>
  </si>
  <si>
    <t>Screen, Projection, 144x144, Remote Control</t>
  </si>
  <si>
    <t>EDUCATION RM</t>
  </si>
  <si>
    <t>CLR04</t>
  </si>
  <si>
    <t>A1110</t>
  </si>
  <si>
    <t>Headwall, Prefabricated, General, 1-2 bed</t>
  </si>
  <si>
    <t>EDUCATIONAL CONFERENCE ROOM</t>
  </si>
  <si>
    <t>Women's Clinic</t>
  </si>
  <si>
    <t>EXAM, OB/GYN</t>
  </si>
  <si>
    <t>TEAM RM</t>
  </si>
  <si>
    <t>BIOMEDICAL ENGINEERING REPAIR SHOP</t>
  </si>
  <si>
    <t>SERVER ROOM</t>
  </si>
  <si>
    <t>CMP02</t>
  </si>
  <si>
    <t>BIOMED STORAGE</t>
  </si>
  <si>
    <t>STORAGE, CLEAN LINEN</t>
  </si>
  <si>
    <t>STORAGE, SOILED LINEN</t>
  </si>
  <si>
    <t>BREAK OUT SPACE</t>
  </si>
  <si>
    <t>INFECTIOUS / HAZARDOUS WASTE</t>
  </si>
  <si>
    <t>STORAGE, ENVIRONMENTAL MANAGEMENT SUPPLIES / LARGE EQUIPMENT</t>
  </si>
  <si>
    <t>OIT SERVER</t>
  </si>
  <si>
    <t>OIT SP. SYS.</t>
  </si>
  <si>
    <t>OIT TELEPHONES</t>
  </si>
  <si>
    <t>OIT- DATA/TELE</t>
  </si>
  <si>
    <t>WORKROOM</t>
  </si>
  <si>
    <t>COMC1</t>
  </si>
  <si>
    <t>CMP04</t>
  </si>
  <si>
    <t>HBPC STORAGE</t>
  </si>
  <si>
    <t>STORAGE RM</t>
  </si>
  <si>
    <t>STORAGE, LAB</t>
  </si>
  <si>
    <t>CLR01</t>
  </si>
  <si>
    <t>CLASSROOM</t>
  </si>
  <si>
    <t>CLR06</t>
  </si>
  <si>
    <t>CONTROL ROOM</t>
  </si>
  <si>
    <t>EMG EXAM</t>
  </si>
  <si>
    <t>PTEM1</t>
  </si>
  <si>
    <t>STORAGE, WHEELCHAIR</t>
  </si>
  <si>
    <t>TOILET, SHOWER</t>
  </si>
  <si>
    <t>EXBH1</t>
  </si>
  <si>
    <t>MED RM</t>
  </si>
  <si>
    <t>OFFICE, PSA</t>
  </si>
  <si>
    <t>HOMELESS STORAGE</t>
  </si>
  <si>
    <t>SCANNING RM</t>
  </si>
  <si>
    <t>CLEAN: PREP AREA</t>
  </si>
  <si>
    <t>STORAGE, EQUIP</t>
  </si>
  <si>
    <t>Two-Way Radio</t>
  </si>
  <si>
    <t>Hand Held Radios</t>
  </si>
  <si>
    <t>Distributed Antenna System (DAS)</t>
  </si>
  <si>
    <t>Central equipment</t>
  </si>
  <si>
    <t>DAS External Antenna</t>
  </si>
  <si>
    <t>DAS Internal Antennas</t>
  </si>
  <si>
    <t>EDUCATION OFFICE</t>
  </si>
  <si>
    <t>Med Gas Manifold Room</t>
  </si>
  <si>
    <t>RES12</t>
  </si>
  <si>
    <t>ANTE ROOM</t>
  </si>
  <si>
    <t>PODIATRY</t>
  </si>
  <si>
    <t>DENTAL/MED AIR COMPRESSORS</t>
  </si>
  <si>
    <t>See Storage, Bio-Hazard Waste SRHM1</t>
  </si>
  <si>
    <t>No Additional Schedule B items</t>
  </si>
  <si>
    <t>Sink required in one room only</t>
  </si>
  <si>
    <t>Required in Hall only.</t>
  </si>
  <si>
    <t>Additional dispenser required in Hall.</t>
  </si>
  <si>
    <t>Pass through window</t>
  </si>
  <si>
    <t>Only one required</t>
  </si>
  <si>
    <t>SOILED: TOILET</t>
  </si>
  <si>
    <t>Pass Through Window.</t>
  </si>
  <si>
    <t>Located in Corridor</t>
  </si>
  <si>
    <t>Sink, SS, Double Compartment adjustable Height</t>
  </si>
  <si>
    <t>U0001</t>
  </si>
  <si>
    <t xml:space="preserve"> --</t>
  </si>
  <si>
    <t>Grab Bar, 1-1/4" Dia., SS, 2 Wall, W/C Accessible, Bariatric</t>
  </si>
  <si>
    <t>ENGINEERING OFFICE</t>
  </si>
  <si>
    <t>OFAO2</t>
  </si>
  <si>
    <t>Building Service</t>
  </si>
  <si>
    <t>MED GAS MANIFOLD</t>
  </si>
  <si>
    <t>Building Support</t>
  </si>
  <si>
    <t>VESTIBULE</t>
  </si>
  <si>
    <t>ELECTRICAL EMERGENCY DISTRIBUTION</t>
  </si>
  <si>
    <t>ELECTRICAL ROOM</t>
  </si>
  <si>
    <t>ELECTRICAL SWITCH GEAR</t>
  </si>
  <si>
    <t>ELEV MACH RM</t>
  </si>
  <si>
    <t>MECH</t>
  </si>
  <si>
    <t>TRASH COMPACTOR</t>
  </si>
  <si>
    <t>TOILET, PUBLIC</t>
  </si>
  <si>
    <t>See Plan</t>
  </si>
  <si>
    <t>Urinal</t>
  </si>
  <si>
    <t>BLIND VISION STORAGE</t>
  </si>
  <si>
    <t>INFO</t>
  </si>
  <si>
    <t>Ar</t>
  </si>
  <si>
    <t>Cabinet, W/H, Sloping Top.</t>
  </si>
  <si>
    <t>C0001</t>
  </si>
  <si>
    <t>C0002</t>
  </si>
  <si>
    <t>Cabinet, U/C/B.</t>
  </si>
  <si>
    <t>Sink, Solid Surface Intergral Bowl</t>
  </si>
  <si>
    <t>Cabinet, Sink, U/C/B.</t>
  </si>
  <si>
    <t>C0003</t>
  </si>
  <si>
    <t>CS001</t>
  </si>
  <si>
    <t>Cabinet, Sink</t>
  </si>
  <si>
    <t>Cabinet, Sink, U/C/B</t>
  </si>
  <si>
    <t xml:space="preserve">Cabinet, U/C/B, </t>
  </si>
  <si>
    <t>Cabinet, U/C/B</t>
  </si>
  <si>
    <t>U0003</t>
  </si>
  <si>
    <t>U0004</t>
  </si>
  <si>
    <t xml:space="preserve">Cabinet, U/C/B. </t>
  </si>
  <si>
    <t>Cabinet, W/H, Sloping Top</t>
  </si>
  <si>
    <t>CS002</t>
  </si>
  <si>
    <t>Cabinet, U/C/B,</t>
  </si>
  <si>
    <t>U0005</t>
  </si>
  <si>
    <t>U0006</t>
  </si>
  <si>
    <t>U0007</t>
  </si>
  <si>
    <t>Range, Residential</t>
  </si>
  <si>
    <t>Oven, Residential</t>
  </si>
  <si>
    <t>Countertop, Solid Surface.</t>
  </si>
  <si>
    <t>Vent Hood, Residential.</t>
  </si>
  <si>
    <t>Cabinet, Sink.</t>
  </si>
  <si>
    <t>Toilet, Staff</t>
  </si>
  <si>
    <t>Cabinet, U/C/B, SS</t>
  </si>
  <si>
    <t>C0001*</t>
  </si>
  <si>
    <t>Cabinet, Sink, U/C/B, SS</t>
  </si>
  <si>
    <t>C0003*</t>
  </si>
  <si>
    <t>A6105*</t>
  </si>
  <si>
    <t>Counter,  Reception Control, Built-In, *W/ Transaction Window</t>
  </si>
  <si>
    <t>Counter,  Reception Control, Built-In, *W/ Transaction Window.</t>
  </si>
  <si>
    <t>Cabinet, U/C/B, *SS</t>
  </si>
  <si>
    <t>Cabinet, Sink, U/C/B, *SS</t>
  </si>
  <si>
    <t>M1802</t>
  </si>
  <si>
    <t>Work Station, Computer,  Retractable, Wall Mounted</t>
  </si>
  <si>
    <t>Track, Cubical Curtain, Surface Mounted</t>
  </si>
  <si>
    <t>Track, Cubical Curtain, Surface Mounted.</t>
  </si>
  <si>
    <t>A5107</t>
  </si>
  <si>
    <t>Dispenser, Glove, Triple Box</t>
  </si>
  <si>
    <t>A5215</t>
  </si>
  <si>
    <t>Bracket, Television, Ceiling, Flat Panel</t>
  </si>
  <si>
    <t>A6035</t>
  </si>
  <si>
    <t>Safe, Depository</t>
  </si>
  <si>
    <t>D4260</t>
  </si>
  <si>
    <t>Allowance, Equipment, Dental</t>
  </si>
  <si>
    <t>D2535</t>
  </si>
  <si>
    <t>D4590</t>
  </si>
  <si>
    <t>D8555</t>
  </si>
  <si>
    <t>D8620</t>
  </si>
  <si>
    <t>Bin, Dental, Plaster, Wall Mount</t>
  </si>
  <si>
    <t>D9050</t>
  </si>
  <si>
    <t>Trimmer, Dental, Wet</t>
  </si>
  <si>
    <t>D0159</t>
  </si>
  <si>
    <t>Cabinet, Storage, Clinical, Wall Mounted</t>
  </si>
  <si>
    <t>D0154</t>
  </si>
  <si>
    <t>D0152</t>
  </si>
  <si>
    <t>Casework, Cabinet, Base w/Sink</t>
  </si>
  <si>
    <t>D0151</t>
  </si>
  <si>
    <t>D0150</t>
  </si>
  <si>
    <t>Console, Dental, Doctors</t>
  </si>
  <si>
    <t>D01505</t>
  </si>
  <si>
    <t>D0160</t>
  </si>
  <si>
    <t>Cabinet, Storage, Clinical, X-Ray</t>
  </si>
  <si>
    <t>A5106</t>
  </si>
  <si>
    <t>U2020</t>
  </si>
  <si>
    <t>Dispenser, Cleaning Solution</t>
  </si>
  <si>
    <t>A5212</t>
  </si>
  <si>
    <t>Bracket, Monitor, Wall, Flat Panel</t>
  </si>
  <si>
    <t>L2250</t>
  </si>
  <si>
    <t>A5125</t>
  </si>
  <si>
    <t>Rack, Crutch/Crane/Walker</t>
  </si>
  <si>
    <t>Rack, Apron, Wall Mount</t>
  </si>
  <si>
    <t>Bracket, Monitor, Ceiling, Arm</t>
  </si>
  <si>
    <t>S2640</t>
  </si>
  <si>
    <t>Ultrasonic Cleaner, Rinser/ Dryer</t>
  </si>
  <si>
    <t>S0127</t>
  </si>
  <si>
    <t>Sterilizer, Steam (Electric), Cabinet</t>
  </si>
  <si>
    <t>U2055</t>
  </si>
  <si>
    <t>Dispenser Cleaning Solution</t>
  </si>
  <si>
    <t>R4650</t>
  </si>
  <si>
    <t>U6091</t>
  </si>
  <si>
    <t>Carrier, Chair, Scrub Bank</t>
  </si>
  <si>
    <t>F0610</t>
  </si>
  <si>
    <t>Desk, Wall, Charting, Single</t>
  </si>
  <si>
    <t>A1120</t>
  </si>
  <si>
    <t>Boom, Equipment, Single Arm, w/ Monitor Arm</t>
  </si>
  <si>
    <t>Sink, Clean-up Workstation (2-Sink)</t>
  </si>
  <si>
    <t>U4010</t>
  </si>
  <si>
    <t>Water Treatment System, Endoscope Disinfector</t>
  </si>
  <si>
    <t>Washer / Disinfector, Endoscope</t>
  </si>
  <si>
    <t>A5210</t>
  </si>
  <si>
    <t>Bracket, Television, Wall, Flat Panel</t>
  </si>
  <si>
    <t>M2400</t>
  </si>
  <si>
    <t>Dryer, Laundry, Domestic</t>
  </si>
  <si>
    <t>K4700</t>
  </si>
  <si>
    <t>Range, Electric</t>
  </si>
  <si>
    <t>K4665</t>
  </si>
  <si>
    <t>Oven, Domestic, Microwave, Countertop</t>
  </si>
  <si>
    <t>K2515</t>
  </si>
  <si>
    <t>Hood, Fume, Benchtop, Non-vented</t>
  </si>
  <si>
    <t>Physical Medicine and Rehabilitation (PMR)</t>
  </si>
  <si>
    <t>Sink, Solid Surface Integral Bowl</t>
  </si>
  <si>
    <t>Solid Surface, With Integral Sink.</t>
  </si>
  <si>
    <t>Ice Machine, Dispenser, Nugget, Countertop</t>
  </si>
  <si>
    <t>Dishwasher, Built-In</t>
  </si>
  <si>
    <t>Dishwasher, Residential</t>
  </si>
  <si>
    <t>Cabinet, Sink, U/C/B, 2 Door, 36x36x22</t>
  </si>
  <si>
    <t>A120X</t>
  </si>
  <si>
    <t>Guldmann GH3 Twin power lift or approved equal.</t>
  </si>
  <si>
    <t>Provide Ceiling Mounted Lift in one prep and recovery room. Guldmann GH3 Twin power lift or approved equal.</t>
  </si>
  <si>
    <t>21' - 6" Counter Length</t>
  </si>
  <si>
    <t>Plumbing Connection</t>
  </si>
  <si>
    <t>E0123</t>
  </si>
  <si>
    <t>Workstation, Straight, Free Standing</t>
  </si>
  <si>
    <t>X2100</t>
  </si>
  <si>
    <t>Scanner, Ultra-Sound, General Purpose</t>
  </si>
  <si>
    <t>7' 6" Counter Length</t>
  </si>
  <si>
    <t>5' Counter Length</t>
  </si>
  <si>
    <t>M9025</t>
  </si>
  <si>
    <t>Exam Table</t>
  </si>
  <si>
    <t>15' Counter Length</t>
  </si>
  <si>
    <t>Counter, Solid Surface</t>
  </si>
  <si>
    <t>9' 6" Counter Length</t>
  </si>
  <si>
    <t>32' Counter Length</t>
  </si>
  <si>
    <t>6'6 Counter Length</t>
  </si>
  <si>
    <t>R6060</t>
  </si>
  <si>
    <t>Refrigerator, Biological</t>
  </si>
  <si>
    <t>24' Counter Length</t>
  </si>
  <si>
    <t>18' Counter Length</t>
  </si>
  <si>
    <t>8' Counter Length</t>
  </si>
  <si>
    <t>11' Counter Length</t>
  </si>
  <si>
    <t>15'  Counter Length</t>
  </si>
  <si>
    <t>12' counter Length</t>
  </si>
  <si>
    <t>6' track length</t>
  </si>
  <si>
    <t>20' Counter Length</t>
  </si>
  <si>
    <t>8' 2" Counter Length</t>
  </si>
  <si>
    <t>7' Counter Length</t>
  </si>
  <si>
    <t>22' Counter Length</t>
  </si>
  <si>
    <t>S0960</t>
  </si>
  <si>
    <t>16' Counter Length</t>
  </si>
  <si>
    <t>All at a 48" length</t>
  </si>
  <si>
    <t xml:space="preserve">   </t>
  </si>
  <si>
    <t>M0720</t>
  </si>
  <si>
    <t>Analyzer, Pulmonary Function, w/ computer</t>
  </si>
  <si>
    <t>13' Counter Length</t>
  </si>
  <si>
    <t>6' Counter Length</t>
  </si>
  <si>
    <t>EXAM "NP"</t>
  </si>
  <si>
    <t>10' counter</t>
  </si>
  <si>
    <t>7' 6" COUNTER</t>
  </si>
  <si>
    <t>Waste Disposal Unit, Sharps with Glove Dispenser</t>
  </si>
  <si>
    <t>6' counter</t>
  </si>
  <si>
    <t>7' Counter</t>
  </si>
  <si>
    <t>10' 6" counter</t>
  </si>
  <si>
    <t>10' Counter</t>
  </si>
  <si>
    <t>17' Counter</t>
  </si>
  <si>
    <t>12' 3" counter</t>
  </si>
  <si>
    <t>12' Counter</t>
  </si>
  <si>
    <t>12' 2" Counter</t>
  </si>
  <si>
    <t>16' Counter</t>
  </si>
  <si>
    <t>6' Counter</t>
  </si>
  <si>
    <t>12' 6" Counter</t>
  </si>
  <si>
    <t>60' Counter</t>
  </si>
  <si>
    <t>36' Counter</t>
  </si>
  <si>
    <t>14' Counter</t>
  </si>
  <si>
    <t>21' Counter</t>
  </si>
  <si>
    <t>22' Counter</t>
  </si>
  <si>
    <t>18' 8" Control</t>
  </si>
  <si>
    <t>5' Counter</t>
  </si>
  <si>
    <t>16' Countertop</t>
  </si>
  <si>
    <t>4' Mounting Rail</t>
  </si>
  <si>
    <t>10 Tracks</t>
  </si>
  <si>
    <t>9 Tracks</t>
  </si>
  <si>
    <t>11' 6" Counter</t>
  </si>
  <si>
    <t>10 Track</t>
  </si>
  <si>
    <t>4' Mounting Length</t>
  </si>
  <si>
    <t>28' Counter</t>
  </si>
  <si>
    <t>5' Length</t>
  </si>
  <si>
    <t>9' 6" Counter</t>
  </si>
  <si>
    <t>8 Tracks</t>
  </si>
  <si>
    <t>EYOT4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</si>
</sst>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quot;$&quot;#,##0.00"/>
    <numFmt numFmtId="165" formatCode="_(* #,##0_);_(* \(#,##0\);_(* &quot;-&quot;??_);_(@_)"/>
  </numFmts>
  <fonts count="35" x14ac:knownFonts="1">
    <font>
      <sz val="10"/>
      <name val="Arial"/>
    </font>
    <font>
      <sz val="10"/>
      <name val="Times New Roman"/>
      <family val="1"/>
    </font>
    <font>
      <b/>
      <sz val="10"/>
      <name val="Times New Roman"/>
      <family val="1"/>
    </font>
    <font>
      <b/>
      <sz val="10"/>
      <name val="Arial"/>
      <family val="2"/>
    </font>
    <font>
      <sz val="10"/>
      <name val="Arial"/>
      <family val="2"/>
    </font>
    <font>
      <b/>
      <sz val="12"/>
      <name val="Arial"/>
      <family val="2"/>
    </font>
    <font>
      <sz val="12"/>
      <name val="Arial"/>
      <family val="2"/>
    </font>
    <font>
      <b/>
      <sz val="10"/>
      <color indexed="10"/>
      <name val="Arial"/>
      <family val="2"/>
    </font>
    <font>
      <sz val="10"/>
      <color indexed="36"/>
      <name val="Arial"/>
      <family val="2"/>
    </font>
    <font>
      <b/>
      <sz val="10"/>
      <color indexed="17"/>
      <name val="Arial"/>
      <family val="2"/>
    </font>
    <font>
      <b/>
      <sz val="10"/>
      <color indexed="40"/>
      <name val="Arial"/>
      <family val="2"/>
    </font>
    <font>
      <b/>
      <i/>
      <sz val="10"/>
      <color indexed="10"/>
      <name val="Arial"/>
      <family val="2"/>
    </font>
    <font>
      <b/>
      <i/>
      <sz val="10"/>
      <name val="Arial"/>
      <family val="2"/>
    </font>
    <font>
      <b/>
      <sz val="10"/>
      <color indexed="9"/>
      <name val="Arial"/>
      <family val="2"/>
    </font>
    <font>
      <b/>
      <i/>
      <sz val="10"/>
      <color indexed="9"/>
      <name val="Arial"/>
      <family val="2"/>
    </font>
    <font>
      <sz val="10"/>
      <color indexed="10"/>
      <name val="Arial"/>
      <family val="2"/>
    </font>
    <font>
      <i/>
      <sz val="10"/>
      <name val="Arial"/>
      <family val="2"/>
    </font>
    <font>
      <sz val="10"/>
      <color indexed="9"/>
      <name val="Arial"/>
      <family val="2"/>
    </font>
    <font>
      <b/>
      <sz val="12"/>
      <color indexed="9"/>
      <name val="Arial"/>
      <family val="2"/>
    </font>
    <font>
      <b/>
      <sz val="10"/>
      <color indexed="17"/>
      <name val="Arial"/>
      <family val="2"/>
    </font>
    <font>
      <b/>
      <sz val="10"/>
      <color indexed="40"/>
      <name val="Arial"/>
      <family val="2"/>
    </font>
    <font>
      <b/>
      <sz val="10"/>
      <color indexed="10"/>
      <name val="Arial"/>
      <family val="2"/>
    </font>
    <font>
      <b/>
      <sz val="10"/>
      <color indexed="36"/>
      <name val="Arial"/>
      <family val="2"/>
    </font>
    <font>
      <b/>
      <i/>
      <sz val="10"/>
      <color indexed="10"/>
      <name val="Arial"/>
      <family val="2"/>
    </font>
    <font>
      <b/>
      <sz val="10"/>
      <color indexed="9"/>
      <name val="Arial"/>
      <family val="2"/>
    </font>
    <font>
      <b/>
      <u/>
      <sz val="10"/>
      <color indexed="9"/>
      <name val="Arial"/>
      <family val="2"/>
    </font>
    <font>
      <b/>
      <sz val="14"/>
      <color indexed="10"/>
      <name val="Arial"/>
      <family val="2"/>
    </font>
    <font>
      <sz val="8"/>
      <name val="Arial"/>
      <family val="2"/>
    </font>
    <font>
      <b/>
      <sz val="10"/>
      <color indexed="14"/>
      <name val="Arial"/>
      <family val="2"/>
    </font>
    <font>
      <sz val="10"/>
      <color theme="0"/>
      <name val="Arial"/>
      <family val="2"/>
    </font>
    <font>
      <b/>
      <sz val="11"/>
      <color theme="0"/>
      <name val="Arial"/>
      <family val="2"/>
    </font>
    <font>
      <b/>
      <u/>
      <sz val="11"/>
      <color theme="0"/>
      <name val="Arial"/>
      <family val="2"/>
    </font>
    <font>
      <sz val="10"/>
      <color indexed="8"/>
      <name val="Arial"/>
      <family val="2"/>
    </font>
    <font>
      <b/>
      <sz val="10"/>
      <color indexed="8"/>
      <name val="Arial"/>
      <family val="2"/>
    </font>
    <font>
      <sz val="10"/>
      <color rgb="FFFF0000"/>
      <name val="Arial"/>
      <family val="2"/>
    </font>
  </fonts>
  <fills count="16">
    <fill>
      <patternFill patternType="none"/>
    </fill>
    <fill>
      <patternFill patternType="gray125"/>
    </fill>
    <fill>
      <patternFill patternType="solid">
        <fgColor indexed="11"/>
        <bgColor indexed="64"/>
      </patternFill>
    </fill>
    <fill>
      <patternFill patternType="solid">
        <fgColor indexed="13"/>
        <bgColor indexed="64"/>
      </patternFill>
    </fill>
    <fill>
      <patternFill patternType="solid">
        <fgColor indexed="27"/>
        <bgColor indexed="64"/>
      </patternFill>
    </fill>
    <fill>
      <patternFill patternType="solid">
        <fgColor indexed="30"/>
        <bgColor indexed="64"/>
      </patternFill>
    </fill>
    <fill>
      <patternFill patternType="solid">
        <fgColor indexed="17"/>
        <bgColor indexed="64"/>
      </patternFill>
    </fill>
    <fill>
      <patternFill patternType="solid">
        <fgColor indexed="10"/>
        <bgColor indexed="64"/>
      </patternFill>
    </fill>
    <fill>
      <patternFill patternType="solid">
        <fgColor theme="1"/>
        <bgColor indexed="64"/>
      </patternFill>
    </fill>
    <fill>
      <patternFill patternType="solid">
        <fgColor rgb="FFFFFF00"/>
        <bgColor indexed="64"/>
      </patternFill>
    </fill>
    <fill>
      <patternFill patternType="solid">
        <fgColor rgb="FFFFC000"/>
        <bgColor indexed="64"/>
      </patternFill>
    </fill>
    <fill>
      <patternFill patternType="solid">
        <fgColor indexed="8"/>
        <bgColor indexed="64"/>
      </patternFill>
    </fill>
    <fill>
      <patternFill patternType="solid">
        <fgColor rgb="FF00B050"/>
        <bgColor indexed="64"/>
      </patternFill>
    </fill>
    <fill>
      <patternFill patternType="solid">
        <fgColor rgb="FF002060"/>
        <bgColor indexed="64"/>
      </patternFill>
    </fill>
    <fill>
      <patternFill patternType="solid">
        <fgColor indexed="23"/>
        <bgColor indexed="64"/>
      </patternFill>
    </fill>
    <fill>
      <patternFill patternType="solid">
        <fgColor theme="0" tint="-0.14999847407452621"/>
        <bgColor indexed="64"/>
      </patternFill>
    </fill>
  </fills>
  <borders count="38">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double">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43" fontId="4" fillId="0" borderId="0" applyFont="0" applyFill="0" applyBorder="0" applyAlignment="0" applyProtection="0"/>
    <xf numFmtId="0" fontId="4" fillId="0" borderId="0"/>
  </cellStyleXfs>
  <cellXfs count="391">
    <xf numFmtId="0" fontId="0" fillId="0" borderId="0" xfId="0"/>
    <xf numFmtId="0" fontId="3" fillId="0" borderId="0" xfId="0" applyFont="1"/>
    <xf numFmtId="0" fontId="4" fillId="0" borderId="0" xfId="0" applyFont="1"/>
    <xf numFmtId="0" fontId="4" fillId="0" borderId="1" xfId="2" applyFont="1" applyBorder="1"/>
    <xf numFmtId="0" fontId="4" fillId="0" borderId="2" xfId="2" applyFont="1" applyBorder="1" applyAlignment="1">
      <alignment wrapText="1"/>
    </xf>
    <xf numFmtId="0" fontId="3" fillId="0" borderId="1" xfId="2" applyFont="1" applyBorder="1"/>
    <xf numFmtId="0" fontId="3" fillId="0" borderId="2" xfId="2" applyFont="1" applyBorder="1" applyAlignment="1">
      <alignment wrapText="1"/>
    </xf>
    <xf numFmtId="0" fontId="4" fillId="0" borderId="2" xfId="2" applyFont="1" applyBorder="1" applyAlignment="1" applyProtection="1">
      <alignment horizontal="center"/>
      <protection hidden="1"/>
    </xf>
    <xf numFmtId="0" fontId="3" fillId="0" borderId="2" xfId="2" applyFont="1" applyFill="1" applyBorder="1" applyAlignment="1" applyProtection="1">
      <alignment horizontal="center"/>
      <protection hidden="1"/>
    </xf>
    <xf numFmtId="0" fontId="4" fillId="0" borderId="0" xfId="0" applyFont="1" applyAlignment="1">
      <alignment wrapText="1"/>
    </xf>
    <xf numFmtId="0" fontId="3" fillId="0" borderId="2" xfId="2" applyFont="1" applyBorder="1" applyAlignment="1">
      <alignment horizontal="center"/>
    </xf>
    <xf numFmtId="0" fontId="4" fillId="0" borderId="2" xfId="2" applyFont="1" applyBorder="1" applyAlignment="1">
      <alignment horizontal="center"/>
    </xf>
    <xf numFmtId="0" fontId="4" fillId="0" borderId="2" xfId="2" applyFill="1" applyBorder="1" applyAlignment="1" applyProtection="1">
      <alignment horizontal="center"/>
      <protection hidden="1"/>
    </xf>
    <xf numFmtId="164" fontId="4" fillId="0" borderId="2" xfId="1" applyNumberFormat="1" applyFont="1" applyFill="1" applyBorder="1" applyAlignment="1" applyProtection="1">
      <alignment horizontal="center"/>
      <protection hidden="1"/>
    </xf>
    <xf numFmtId="164" fontId="4" fillId="0" borderId="2" xfId="2" applyNumberFormat="1" applyFill="1" applyBorder="1" applyAlignment="1">
      <alignment horizontal="center"/>
    </xf>
    <xf numFmtId="164" fontId="3" fillId="0" borderId="2" xfId="1" applyNumberFormat="1" applyFont="1" applyFill="1" applyBorder="1" applyAlignment="1" applyProtection="1">
      <alignment horizontal="center"/>
      <protection hidden="1"/>
    </xf>
    <xf numFmtId="164" fontId="3" fillId="0" borderId="2" xfId="2" applyNumberFormat="1" applyFont="1" applyFill="1" applyBorder="1" applyAlignment="1">
      <alignment horizontal="center"/>
    </xf>
    <xf numFmtId="0" fontId="3" fillId="0" borderId="2" xfId="2" applyFont="1" applyBorder="1" applyAlignment="1" applyProtection="1">
      <alignment horizontal="center"/>
      <protection hidden="1"/>
    </xf>
    <xf numFmtId="164" fontId="3" fillId="0" borderId="4" xfId="2" applyNumberFormat="1" applyFont="1" applyBorder="1" applyAlignment="1" applyProtection="1">
      <alignment horizontal="center"/>
    </xf>
    <xf numFmtId="0" fontId="4" fillId="0" borderId="4" xfId="2" applyBorder="1" applyAlignment="1" applyProtection="1">
      <alignment horizontal="center"/>
    </xf>
    <xf numFmtId="0" fontId="4" fillId="0" borderId="0" xfId="0" applyFont="1" applyProtection="1"/>
    <xf numFmtId="0" fontId="3" fillId="0" borderId="0" xfId="0" applyFont="1" applyAlignment="1" applyProtection="1">
      <alignment horizontal="center"/>
    </xf>
    <xf numFmtId="0" fontId="3" fillId="0" borderId="0" xfId="0" applyFont="1" applyProtection="1"/>
    <xf numFmtId="0" fontId="4" fillId="0" borderId="0" xfId="0" applyFont="1" applyAlignment="1" applyProtection="1">
      <alignment horizontal="center"/>
    </xf>
    <xf numFmtId="164" fontId="4" fillId="0" borderId="0" xfId="0" applyNumberFormat="1" applyFont="1" applyProtection="1"/>
    <xf numFmtId="49" fontId="3" fillId="0" borderId="0" xfId="0" applyNumberFormat="1" applyFont="1" applyAlignment="1" applyProtection="1">
      <alignment horizontal="right"/>
    </xf>
    <xf numFmtId="164" fontId="3" fillId="0" borderId="0" xfId="0" applyNumberFormat="1" applyFont="1" applyProtection="1"/>
    <xf numFmtId="49" fontId="4" fillId="0" borderId="0" xfId="0" applyNumberFormat="1" applyFont="1" applyAlignment="1" applyProtection="1">
      <alignment horizontal="right"/>
    </xf>
    <xf numFmtId="0" fontId="0" fillId="3" borderId="0" xfId="0" applyFill="1"/>
    <xf numFmtId="0" fontId="3" fillId="0" borderId="0" xfId="0" applyFont="1" applyAlignment="1">
      <alignment horizontal="justify"/>
    </xf>
    <xf numFmtId="0" fontId="0" fillId="0" borderId="0" xfId="0" applyAlignment="1"/>
    <xf numFmtId="0" fontId="0" fillId="0" borderId="0" xfId="0" applyAlignment="1">
      <alignment wrapText="1"/>
    </xf>
    <xf numFmtId="0" fontId="3" fillId="0" borderId="0" xfId="0" applyFont="1" applyFill="1" applyBorder="1" applyAlignment="1">
      <alignment vertical="top"/>
    </xf>
    <xf numFmtId="0" fontId="3" fillId="3" borderId="0" xfId="0" applyFont="1" applyFill="1"/>
    <xf numFmtId="0" fontId="4" fillId="0" borderId="5" xfId="2" applyFont="1" applyBorder="1" applyAlignment="1">
      <alignment wrapText="1"/>
    </xf>
    <xf numFmtId="0" fontId="0" fillId="0" borderId="7" xfId="0" applyBorder="1"/>
    <xf numFmtId="0" fontId="0" fillId="0" borderId="3" xfId="0" applyBorder="1"/>
    <xf numFmtId="0" fontId="4" fillId="0" borderId="0" xfId="0" applyFont="1" applyAlignment="1">
      <alignment horizontal="left" wrapText="1" indent="1"/>
    </xf>
    <xf numFmtId="0" fontId="0" fillId="0" borderId="0" xfId="0" applyAlignment="1">
      <alignment horizontal="left" wrapText="1" indent="1"/>
    </xf>
    <xf numFmtId="0" fontId="4" fillId="0" borderId="0" xfId="0" applyFont="1" applyAlignment="1">
      <alignment horizontal="left" wrapText="1"/>
    </xf>
    <xf numFmtId="0" fontId="0" fillId="0" borderId="0" xfId="0" applyAlignment="1">
      <alignment horizontal="left" wrapText="1"/>
    </xf>
    <xf numFmtId="0" fontId="19" fillId="0" borderId="0" xfId="0" applyFont="1" applyAlignment="1">
      <alignment horizontal="center" vertical="center"/>
    </xf>
    <xf numFmtId="0" fontId="20" fillId="0" borderId="0" xfId="0" applyFont="1" applyAlignment="1">
      <alignment horizontal="center" vertical="center"/>
    </xf>
    <xf numFmtId="0" fontId="3" fillId="0" borderId="0" xfId="0" applyFont="1" applyAlignment="1">
      <alignment horizontal="center" vertical="center"/>
    </xf>
    <xf numFmtId="0" fontId="21" fillId="0" borderId="0" xfId="0" applyFont="1" applyAlignment="1">
      <alignment horizontal="center" vertical="center" wrapText="1"/>
    </xf>
    <xf numFmtId="0" fontId="22" fillId="0" borderId="0" xfId="0" applyFont="1" applyAlignment="1">
      <alignment horizontal="center" vertical="center"/>
    </xf>
    <xf numFmtId="0" fontId="23" fillId="0" borderId="0" xfId="0" applyFont="1" applyAlignment="1">
      <alignment wrapText="1"/>
    </xf>
    <xf numFmtId="0" fontId="4" fillId="0" borderId="8"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wrapText="1"/>
    </xf>
    <xf numFmtId="0" fontId="0" fillId="0" borderId="11" xfId="0" applyBorder="1" applyAlignment="1"/>
    <xf numFmtId="0" fontId="4" fillId="0" borderId="0" xfId="0" quotePrefix="1" applyFont="1" applyAlignment="1">
      <alignment horizontal="right"/>
    </xf>
    <xf numFmtId="0" fontId="4" fillId="0" borderId="0" xfId="0" applyFont="1" applyAlignment="1">
      <alignment horizontal="left" indent="2"/>
    </xf>
    <xf numFmtId="164" fontId="4" fillId="4" borderId="0" xfId="0" applyNumberFormat="1" applyFont="1" applyFill="1" applyProtection="1">
      <protection locked="0"/>
    </xf>
    <xf numFmtId="0" fontId="5" fillId="0" borderId="0" xfId="0" applyFont="1" applyBorder="1" applyAlignment="1" applyProtection="1"/>
    <xf numFmtId="0" fontId="4" fillId="0" borderId="0" xfId="0" applyFont="1" applyAlignment="1" applyProtection="1"/>
    <xf numFmtId="0" fontId="6" fillId="0" borderId="0" xfId="0" applyFont="1" applyAlignment="1" applyProtection="1">
      <alignment horizontal="center"/>
    </xf>
    <xf numFmtId="0" fontId="6" fillId="0" borderId="0" xfId="0" applyFont="1" applyAlignment="1" applyProtection="1"/>
    <xf numFmtId="0" fontId="24" fillId="5" borderId="0" xfId="0" applyFont="1" applyFill="1" applyProtection="1"/>
    <xf numFmtId="49" fontId="24" fillId="5" borderId="0" xfId="0" applyNumberFormat="1" applyFont="1" applyFill="1" applyAlignment="1" applyProtection="1">
      <alignment horizontal="right"/>
    </xf>
    <xf numFmtId="0" fontId="17" fillId="5" borderId="0" xfId="0" applyFont="1" applyFill="1" applyAlignment="1" applyProtection="1">
      <alignment horizontal="center"/>
    </xf>
    <xf numFmtId="0" fontId="4" fillId="0" borderId="0" xfId="0" applyFont="1" applyAlignment="1" applyProtection="1">
      <alignment wrapText="1"/>
    </xf>
    <xf numFmtId="0" fontId="0" fillId="4" borderId="0" xfId="0" applyFill="1"/>
    <xf numFmtId="0" fontId="4" fillId="4" borderId="0" xfId="0" applyFont="1" applyFill="1"/>
    <xf numFmtId="0" fontId="1" fillId="0" borderId="0" xfId="0" applyFont="1" applyAlignment="1" applyProtection="1">
      <alignment horizontal="center"/>
    </xf>
    <xf numFmtId="0" fontId="1" fillId="0" borderId="0" xfId="0" applyFont="1" applyProtection="1"/>
    <xf numFmtId="0" fontId="25" fillId="5" borderId="0" xfId="0" applyFont="1" applyFill="1" applyAlignment="1" applyProtection="1">
      <alignment horizontal="center"/>
    </xf>
    <xf numFmtId="0" fontId="25" fillId="5" borderId="0" xfId="0" applyFont="1" applyFill="1" applyProtection="1"/>
    <xf numFmtId="0" fontId="2" fillId="0" borderId="0" xfId="0" applyFont="1" applyAlignment="1" applyProtection="1">
      <alignment horizontal="center"/>
    </xf>
    <xf numFmtId="0" fontId="2" fillId="0" borderId="0" xfId="0" applyFont="1" applyProtection="1"/>
    <xf numFmtId="49" fontId="4" fillId="0" borderId="0" xfId="0" applyNumberFormat="1" applyFont="1" applyAlignment="1" applyProtection="1"/>
    <xf numFmtId="0" fontId="5" fillId="6" borderId="0" xfId="0" applyFont="1" applyFill="1"/>
    <xf numFmtId="0" fontId="6" fillId="6" borderId="0" xfId="0" applyFont="1" applyFill="1"/>
    <xf numFmtId="0" fontId="4" fillId="6" borderId="0" xfId="0" applyFont="1" applyFill="1"/>
    <xf numFmtId="0" fontId="4" fillId="0" borderId="0" xfId="0" applyFont="1" applyAlignment="1">
      <alignment horizontal="left" indent="1"/>
    </xf>
    <xf numFmtId="0" fontId="12" fillId="0" borderId="0" xfId="0" applyFont="1" applyAlignment="1">
      <alignment horizontal="left" indent="1"/>
    </xf>
    <xf numFmtId="0" fontId="16" fillId="0" borderId="0" xfId="0" applyFont="1"/>
    <xf numFmtId="0" fontId="3" fillId="0" borderId="0" xfId="0" applyFont="1" applyAlignment="1">
      <alignment horizontal="left"/>
    </xf>
    <xf numFmtId="0" fontId="4" fillId="4" borderId="0" xfId="0" applyFont="1" applyFill="1" applyAlignment="1">
      <alignment horizontal="left" indent="1"/>
    </xf>
    <xf numFmtId="0" fontId="4" fillId="4" borderId="0" xfId="0" applyFont="1" applyFill="1" applyAlignment="1">
      <alignment horizontal="left" indent="2"/>
    </xf>
    <xf numFmtId="0" fontId="3" fillId="4" borderId="0" xfId="0" applyFont="1" applyFill="1"/>
    <xf numFmtId="0" fontId="4" fillId="0" borderId="0" xfId="2"/>
    <xf numFmtId="0" fontId="4" fillId="0" borderId="0" xfId="2" applyFont="1" applyAlignment="1">
      <alignment horizontal="left" wrapText="1"/>
    </xf>
    <xf numFmtId="0" fontId="28" fillId="0" borderId="0" xfId="2" applyFont="1" applyAlignment="1">
      <alignment horizontal="left"/>
    </xf>
    <xf numFmtId="0" fontId="3" fillId="0" borderId="0" xfId="2" applyFont="1"/>
    <xf numFmtId="0" fontId="4" fillId="0" borderId="0" xfId="2" applyFont="1"/>
    <xf numFmtId="0" fontId="11" fillId="0" borderId="0" xfId="0" applyFont="1"/>
    <xf numFmtId="0" fontId="6" fillId="0" borderId="0" xfId="0" applyFont="1" applyAlignment="1" applyProtection="1">
      <alignment horizontal="right"/>
    </xf>
    <xf numFmtId="0" fontId="4" fillId="0" borderId="0" xfId="0" applyFont="1" applyAlignment="1" applyProtection="1">
      <alignment horizontal="right"/>
    </xf>
    <xf numFmtId="164" fontId="4" fillId="0" borderId="0" xfId="0" applyNumberFormat="1" applyFont="1" applyAlignment="1" applyProtection="1">
      <alignment horizontal="right"/>
    </xf>
    <xf numFmtId="0" fontId="24" fillId="5" borderId="0" xfId="0" applyFont="1" applyFill="1" applyAlignment="1" applyProtection="1">
      <alignment horizontal="right"/>
    </xf>
    <xf numFmtId="0" fontId="29" fillId="8" borderId="0" xfId="0" applyFont="1" applyFill="1" applyAlignment="1" applyProtection="1">
      <alignment horizontal="center"/>
    </xf>
    <xf numFmtId="0" fontId="29" fillId="8" borderId="0" xfId="0" applyFont="1" applyFill="1" applyAlignment="1" applyProtection="1">
      <alignment horizontal="right"/>
    </xf>
    <xf numFmtId="0" fontId="30" fillId="0" borderId="0" xfId="0" applyFont="1" applyFill="1" applyAlignment="1" applyProtection="1"/>
    <xf numFmtId="0" fontId="31" fillId="0" borderId="0" xfId="0" applyFont="1" applyFill="1" applyAlignment="1" applyProtection="1"/>
    <xf numFmtId="0" fontId="7" fillId="3" borderId="0" xfId="2" applyFont="1" applyFill="1"/>
    <xf numFmtId="0" fontId="0" fillId="9" borderId="0" xfId="0" applyFill="1" applyAlignment="1"/>
    <xf numFmtId="0" fontId="3" fillId="0" borderId="0" xfId="0" applyFont="1" applyAlignment="1" applyProtection="1">
      <alignment wrapText="1"/>
    </xf>
    <xf numFmtId="0" fontId="4" fillId="0" borderId="0" xfId="2" applyFont="1" applyAlignment="1">
      <alignment wrapText="1"/>
    </xf>
    <xf numFmtId="0" fontId="4" fillId="9" borderId="0" xfId="0" applyFont="1" applyFill="1" applyAlignment="1" applyProtection="1">
      <alignment horizontal="center"/>
    </xf>
    <xf numFmtId="0" fontId="4" fillId="0" borderId="0" xfId="0" applyFont="1" applyAlignment="1" applyProtection="1">
      <alignment horizontal="left" indent="1"/>
    </xf>
    <xf numFmtId="0" fontId="4" fillId="0" borderId="0" xfId="0" applyFont="1" applyAlignment="1" applyProtection="1">
      <alignment horizontal="left"/>
    </xf>
    <xf numFmtId="164" fontId="4" fillId="0" borderId="0" xfId="0" applyNumberFormat="1" applyFont="1" applyAlignment="1" applyProtection="1">
      <alignment horizontal="left" indent="1"/>
    </xf>
    <xf numFmtId="164" fontId="4" fillId="0" borderId="0" xfId="0" applyNumberFormat="1" applyFont="1" applyAlignment="1" applyProtection="1">
      <alignment horizontal="center"/>
    </xf>
    <xf numFmtId="164" fontId="3" fillId="0" borderId="0" xfId="0" applyNumberFormat="1" applyFont="1" applyAlignment="1" applyProtection="1">
      <alignment horizontal="center"/>
    </xf>
    <xf numFmtId="49" fontId="5" fillId="0" borderId="0" xfId="0" applyNumberFormat="1" applyFont="1" applyFill="1" applyAlignment="1" applyProtection="1">
      <alignment horizontal="right"/>
    </xf>
    <xf numFmtId="1" fontId="24" fillId="0" borderId="0" xfId="0" applyNumberFormat="1" applyFont="1" applyFill="1" applyProtection="1"/>
    <xf numFmtId="1" fontId="24" fillId="0" borderId="0" xfId="0" applyNumberFormat="1" applyFont="1" applyFill="1" applyAlignment="1" applyProtection="1">
      <alignment horizontal="right"/>
    </xf>
    <xf numFmtId="1" fontId="17" fillId="0" borderId="0" xfId="0" applyNumberFormat="1" applyFont="1" applyFill="1" applyAlignment="1" applyProtection="1">
      <alignment horizontal="center"/>
    </xf>
    <xf numFmtId="1" fontId="24" fillId="0" borderId="0" xfId="0" applyNumberFormat="1" applyFont="1" applyFill="1" applyAlignment="1" applyProtection="1">
      <alignment horizontal="center"/>
    </xf>
    <xf numFmtId="1" fontId="17" fillId="0" borderId="0" xfId="0" applyNumberFormat="1" applyFont="1" applyFill="1" applyAlignment="1" applyProtection="1">
      <alignment horizontal="right"/>
    </xf>
    <xf numFmtId="1" fontId="17" fillId="0" borderId="0" xfId="0" applyNumberFormat="1" applyFont="1" applyFill="1" applyProtection="1"/>
    <xf numFmtId="0" fontId="5" fillId="0" borderId="0" xfId="2" applyFont="1" applyBorder="1" applyAlignment="1" applyProtection="1"/>
    <xf numFmtId="0" fontId="4" fillId="0" borderId="0" xfId="2" applyAlignment="1" applyProtection="1">
      <alignment wrapText="1"/>
    </xf>
    <xf numFmtId="0" fontId="4" fillId="0" borderId="0" xfId="2" applyAlignment="1" applyProtection="1">
      <alignment horizontal="center"/>
      <protection hidden="1"/>
    </xf>
    <xf numFmtId="0" fontId="4" fillId="0" borderId="0" xfId="2" applyAlignment="1" applyProtection="1">
      <alignment horizontal="center"/>
    </xf>
    <xf numFmtId="0" fontId="4" fillId="0" borderId="0" xfId="2" applyFill="1" applyAlignment="1" applyProtection="1">
      <alignment horizontal="center"/>
      <protection hidden="1"/>
    </xf>
    <xf numFmtId="165" fontId="4" fillId="0" borderId="0" xfId="1" applyNumberFormat="1" applyFont="1" applyFill="1" applyAlignment="1" applyProtection="1">
      <alignment horizontal="center"/>
      <protection hidden="1"/>
    </xf>
    <xf numFmtId="3" fontId="4" fillId="0" borderId="0" xfId="2" applyNumberFormat="1" applyFill="1" applyAlignment="1" applyProtection="1">
      <alignment horizontal="center"/>
    </xf>
    <xf numFmtId="0" fontId="4" fillId="0" borderId="0" xfId="2" applyProtection="1"/>
    <xf numFmtId="0" fontId="3" fillId="12" borderId="23" xfId="2" applyFont="1" applyFill="1" applyBorder="1" applyAlignment="1" applyProtection="1">
      <alignment wrapText="1"/>
    </xf>
    <xf numFmtId="0" fontId="3" fillId="12" borderId="23" xfId="2" applyFont="1" applyFill="1" applyBorder="1" applyAlignment="1" applyProtection="1">
      <alignment horizontal="center" wrapText="1"/>
    </xf>
    <xf numFmtId="0" fontId="3" fillId="12" borderId="23" xfId="2" applyFont="1" applyFill="1" applyBorder="1" applyAlignment="1" applyProtection="1">
      <alignment horizontal="center"/>
    </xf>
    <xf numFmtId="165" fontId="3" fillId="12" borderId="23" xfId="1" applyNumberFormat="1" applyFont="1" applyFill="1" applyBorder="1" applyAlignment="1" applyProtection="1">
      <alignment horizontal="center" wrapText="1"/>
    </xf>
    <xf numFmtId="3" fontId="3" fillId="12" borderId="23" xfId="2" applyNumberFormat="1" applyFont="1" applyFill="1" applyBorder="1" applyAlignment="1" applyProtection="1">
      <alignment horizontal="center" wrapText="1"/>
    </xf>
    <xf numFmtId="0" fontId="3" fillId="12" borderId="22" xfId="2" applyFont="1" applyFill="1" applyBorder="1" applyAlignment="1" applyProtection="1">
      <alignment horizontal="center"/>
    </xf>
    <xf numFmtId="0" fontId="3" fillId="12" borderId="24" xfId="2" applyFont="1" applyFill="1" applyBorder="1" applyProtection="1"/>
    <xf numFmtId="0" fontId="18" fillId="13" borderId="1" xfId="2" applyFont="1" applyFill="1" applyBorder="1" applyProtection="1"/>
    <xf numFmtId="0" fontId="17" fillId="13" borderId="2" xfId="2" applyFont="1" applyFill="1" applyBorder="1" applyAlignment="1" applyProtection="1">
      <alignment wrapText="1"/>
    </xf>
    <xf numFmtId="0" fontId="17" fillId="13" borderId="2" xfId="2" applyFont="1" applyFill="1" applyBorder="1" applyAlignment="1" applyProtection="1">
      <alignment horizontal="center"/>
      <protection hidden="1"/>
    </xf>
    <xf numFmtId="0" fontId="17" fillId="13" borderId="2" xfId="2" applyFont="1" applyFill="1" applyBorder="1" applyAlignment="1" applyProtection="1">
      <alignment horizontal="center"/>
    </xf>
    <xf numFmtId="0" fontId="17" fillId="13" borderId="2" xfId="2" applyFont="1" applyFill="1" applyBorder="1" applyAlignment="1" applyProtection="1">
      <alignment horizontal="center" vertical="center"/>
    </xf>
    <xf numFmtId="0" fontId="17" fillId="13" borderId="2" xfId="2" applyFont="1" applyFill="1" applyBorder="1" applyAlignment="1" applyProtection="1">
      <alignment horizontal="center" vertical="center"/>
      <protection locked="0"/>
    </xf>
    <xf numFmtId="164" fontId="17" fillId="13" borderId="2" xfId="2" applyNumberFormat="1" applyFont="1" applyFill="1" applyBorder="1" applyAlignment="1" applyProtection="1">
      <alignment horizontal="center" vertical="center"/>
    </xf>
    <xf numFmtId="164" fontId="17" fillId="13" borderId="4" xfId="2" applyNumberFormat="1" applyFont="1" applyFill="1" applyBorder="1" applyAlignment="1" applyProtection="1">
      <alignment horizontal="center"/>
    </xf>
    <xf numFmtId="0" fontId="17" fillId="13" borderId="25" xfId="2" applyFont="1" applyFill="1" applyBorder="1" applyAlignment="1" applyProtection="1">
      <alignment horizontal="center" vertical="center"/>
    </xf>
    <xf numFmtId="0" fontId="18" fillId="14" borderId="1" xfId="2" applyFont="1" applyFill="1" applyBorder="1" applyProtection="1"/>
    <xf numFmtId="0" fontId="17" fillId="14" borderId="2" xfId="2" applyFont="1" applyFill="1" applyBorder="1" applyAlignment="1" applyProtection="1">
      <alignment wrapText="1"/>
    </xf>
    <xf numFmtId="0" fontId="17" fillId="14" borderId="2" xfId="2" applyFont="1" applyFill="1" applyBorder="1" applyAlignment="1" applyProtection="1">
      <alignment horizontal="center"/>
      <protection hidden="1"/>
    </xf>
    <xf numFmtId="0" fontId="17" fillId="14" borderId="2" xfId="2" applyFont="1" applyFill="1" applyBorder="1" applyAlignment="1" applyProtection="1">
      <alignment horizontal="center" wrapText="1"/>
      <protection hidden="1"/>
    </xf>
    <xf numFmtId="0" fontId="17" fillId="14" borderId="2" xfId="2" applyFont="1" applyFill="1" applyBorder="1" applyAlignment="1" applyProtection="1">
      <alignment horizontal="center"/>
    </xf>
    <xf numFmtId="0" fontId="17" fillId="14" borderId="2" xfId="2" applyFont="1" applyFill="1" applyBorder="1" applyAlignment="1" applyProtection="1">
      <alignment horizontal="center" vertical="center"/>
    </xf>
    <xf numFmtId="165" fontId="17" fillId="14" borderId="2" xfId="1" applyNumberFormat="1" applyFont="1" applyFill="1" applyBorder="1" applyAlignment="1" applyProtection="1">
      <alignment horizontal="center" vertical="center"/>
    </xf>
    <xf numFmtId="164" fontId="17" fillId="14" borderId="4" xfId="2" applyNumberFormat="1" applyFont="1" applyFill="1" applyBorder="1" applyAlignment="1" applyProtection="1">
      <alignment horizontal="center"/>
    </xf>
    <xf numFmtId="0" fontId="17" fillId="14" borderId="25" xfId="2" applyFont="1" applyFill="1" applyBorder="1" applyAlignment="1" applyProtection="1">
      <alignment horizontal="center" vertical="center"/>
    </xf>
    <xf numFmtId="0" fontId="4" fillId="0" borderId="1" xfId="2" applyFont="1" applyBorder="1" applyProtection="1"/>
    <xf numFmtId="0" fontId="32" fillId="0" borderId="2" xfId="2" applyFont="1" applyBorder="1" applyAlignment="1" applyProtection="1">
      <alignment wrapText="1"/>
    </xf>
    <xf numFmtId="0" fontId="32" fillId="0" borderId="2" xfId="2" applyFont="1" applyBorder="1" applyAlignment="1" applyProtection="1">
      <alignment horizontal="center"/>
    </xf>
    <xf numFmtId="164" fontId="4" fillId="4" borderId="2" xfId="1" applyNumberFormat="1" applyFont="1" applyFill="1" applyBorder="1" applyAlignment="1" applyProtection="1">
      <alignment horizontal="center"/>
      <protection locked="0" hidden="1"/>
    </xf>
    <xf numFmtId="164" fontId="4" fillId="0" borderId="2" xfId="2" applyNumberFormat="1" applyFill="1" applyBorder="1" applyAlignment="1" applyProtection="1">
      <alignment horizontal="center"/>
    </xf>
    <xf numFmtId="164" fontId="4" fillId="0" borderId="4" xfId="2" applyNumberFormat="1" applyBorder="1" applyAlignment="1" applyProtection="1">
      <alignment horizontal="center"/>
    </xf>
    <xf numFmtId="0" fontId="4" fillId="0" borderId="25" xfId="2" applyBorder="1" applyAlignment="1" applyProtection="1">
      <alignment horizontal="center" vertical="center"/>
    </xf>
    <xf numFmtId="0" fontId="33" fillId="0" borderId="2" xfId="2" applyFont="1" applyBorder="1" applyAlignment="1" applyProtection="1">
      <alignment wrapText="1"/>
    </xf>
    <xf numFmtId="0" fontId="33" fillId="0" borderId="2" xfId="2" applyFont="1" applyBorder="1" applyAlignment="1" applyProtection="1">
      <alignment horizontal="center"/>
    </xf>
    <xf numFmtId="164" fontId="3" fillId="0" borderId="2" xfId="2" applyNumberFormat="1" applyFont="1" applyFill="1" applyBorder="1" applyAlignment="1" applyProtection="1">
      <alignment horizontal="center"/>
    </xf>
    <xf numFmtId="0" fontId="4" fillId="0" borderId="2" xfId="2" applyFont="1" applyBorder="1" applyAlignment="1" applyProtection="1">
      <alignment horizontal="center"/>
    </xf>
    <xf numFmtId="0" fontId="4" fillId="0" borderId="2" xfId="2" applyFont="1" applyBorder="1" applyAlignment="1" applyProtection="1">
      <alignment wrapText="1"/>
    </xf>
    <xf numFmtId="0" fontId="3" fillId="0" borderId="26" xfId="2" applyFont="1" applyBorder="1" applyAlignment="1" applyProtection="1">
      <alignment wrapText="1"/>
    </xf>
    <xf numFmtId="0" fontId="3" fillId="0" borderId="2" xfId="2" applyFont="1" applyBorder="1" applyAlignment="1" applyProtection="1">
      <alignment horizontal="center"/>
    </xf>
    <xf numFmtId="0" fontId="3" fillId="0" borderId="2" xfId="2" applyFont="1" applyBorder="1" applyAlignment="1" applyProtection="1">
      <alignment wrapText="1"/>
    </xf>
    <xf numFmtId="0" fontId="4" fillId="0" borderId="26" xfId="2" applyFont="1" applyBorder="1" applyAlignment="1" applyProtection="1">
      <alignment wrapText="1"/>
    </xf>
    <xf numFmtId="164" fontId="4" fillId="4" borderId="2" xfId="1" applyNumberFormat="1" applyFont="1" applyFill="1" applyBorder="1" applyAlignment="1" applyProtection="1">
      <alignment horizontal="center"/>
      <protection locked="0"/>
    </xf>
    <xf numFmtId="0" fontId="3" fillId="0" borderId="1" xfId="2" applyFont="1" applyBorder="1" applyProtection="1"/>
    <xf numFmtId="0" fontId="4" fillId="0" borderId="1" xfId="2" applyBorder="1" applyProtection="1"/>
    <xf numFmtId="0" fontId="4" fillId="0" borderId="2" xfId="2" applyBorder="1" applyAlignment="1" applyProtection="1">
      <alignment horizontal="center"/>
      <protection hidden="1"/>
    </xf>
    <xf numFmtId="0" fontId="17" fillId="14" borderId="2" xfId="2" applyFont="1" applyFill="1" applyBorder="1" applyAlignment="1" applyProtection="1">
      <alignment horizontal="center" vertical="center"/>
      <protection locked="0"/>
    </xf>
    <xf numFmtId="164" fontId="17" fillId="14" borderId="2" xfId="2" applyNumberFormat="1" applyFont="1" applyFill="1" applyBorder="1" applyAlignment="1" applyProtection="1">
      <alignment horizontal="center" vertical="center"/>
    </xf>
    <xf numFmtId="0" fontId="3" fillId="0" borderId="9" xfId="2" applyFont="1" applyBorder="1" applyProtection="1"/>
    <xf numFmtId="0" fontId="3" fillId="0" borderId="26" xfId="2" applyFont="1" applyBorder="1" applyAlignment="1" applyProtection="1">
      <alignment horizontal="center"/>
      <protection hidden="1"/>
    </xf>
    <xf numFmtId="0" fontId="3" fillId="0" borderId="26" xfId="2" applyFont="1" applyBorder="1" applyAlignment="1" applyProtection="1">
      <alignment horizontal="center"/>
    </xf>
    <xf numFmtId="0" fontId="3" fillId="0" borderId="26" xfId="2" applyFont="1" applyFill="1" applyBorder="1" applyAlignment="1" applyProtection="1">
      <alignment horizontal="center"/>
      <protection hidden="1"/>
    </xf>
    <xf numFmtId="164" fontId="3" fillId="0" borderId="26" xfId="2" applyNumberFormat="1" applyFont="1" applyFill="1" applyBorder="1" applyAlignment="1" applyProtection="1">
      <alignment horizontal="center"/>
    </xf>
    <xf numFmtId="164" fontId="3" fillId="0" borderId="5" xfId="2" applyNumberFormat="1" applyFont="1" applyBorder="1" applyAlignment="1" applyProtection="1">
      <alignment horizontal="center"/>
    </xf>
    <xf numFmtId="0" fontId="4" fillId="0" borderId="27" xfId="2" applyBorder="1" applyAlignment="1" applyProtection="1">
      <alignment horizontal="center" vertical="center"/>
    </xf>
    <xf numFmtId="0" fontId="4" fillId="0" borderId="9" xfId="2" applyFont="1" applyBorder="1" applyProtection="1"/>
    <xf numFmtId="0" fontId="4" fillId="0" borderId="26" xfId="2" applyFont="1" applyBorder="1" applyAlignment="1" applyProtection="1">
      <alignment horizontal="center"/>
      <protection hidden="1"/>
    </xf>
    <xf numFmtId="0" fontId="4" fillId="0" borderId="26" xfId="2" applyFont="1" applyFill="1" applyBorder="1" applyAlignment="1" applyProtection="1">
      <alignment horizontal="center"/>
    </xf>
    <xf numFmtId="0" fontId="4" fillId="0" borderId="26" xfId="2" applyFont="1" applyFill="1" applyBorder="1" applyAlignment="1" applyProtection="1">
      <alignment wrapText="1"/>
    </xf>
    <xf numFmtId="0" fontId="4" fillId="0" borderId="26" xfId="2" applyFill="1" applyBorder="1" applyAlignment="1" applyProtection="1">
      <alignment horizontal="center"/>
      <protection hidden="1"/>
    </xf>
    <xf numFmtId="164" fontId="4" fillId="4" borderId="26" xfId="1" applyNumberFormat="1" applyFont="1" applyFill="1" applyBorder="1" applyAlignment="1" applyProtection="1">
      <alignment horizontal="center"/>
      <protection locked="0" hidden="1"/>
    </xf>
    <xf numFmtId="164" fontId="4" fillId="0" borderId="28" xfId="2" applyNumberFormat="1" applyBorder="1" applyAlignment="1" applyProtection="1">
      <alignment horizontal="center"/>
    </xf>
    <xf numFmtId="0" fontId="4" fillId="0" borderId="2" xfId="2" applyFont="1" applyFill="1" applyBorder="1" applyAlignment="1" applyProtection="1">
      <alignment horizontal="center"/>
    </xf>
    <xf numFmtId="0" fontId="4" fillId="0" borderId="2" xfId="2" applyFont="1" applyFill="1" applyBorder="1" applyAlignment="1" applyProtection="1">
      <alignment wrapText="1"/>
    </xf>
    <xf numFmtId="164" fontId="4" fillId="0" borderId="26" xfId="2" applyNumberFormat="1" applyBorder="1" applyAlignment="1" applyProtection="1">
      <alignment horizontal="center"/>
    </xf>
    <xf numFmtId="0" fontId="3" fillId="0" borderId="29" xfId="2" applyFont="1" applyBorder="1" applyAlignment="1" applyProtection="1">
      <alignment horizontal="center"/>
    </xf>
    <xf numFmtId="0" fontId="3" fillId="0" borderId="29" xfId="2" applyFont="1" applyBorder="1" applyAlignment="1" applyProtection="1">
      <alignment wrapText="1"/>
    </xf>
    <xf numFmtId="0" fontId="3" fillId="0" borderId="29" xfId="2" applyFont="1" applyFill="1" applyBorder="1" applyAlignment="1" applyProtection="1">
      <alignment horizontal="center"/>
      <protection hidden="1"/>
    </xf>
    <xf numFmtId="164" fontId="3" fillId="0" borderId="28" xfId="2" applyNumberFormat="1" applyFont="1" applyBorder="1" applyAlignment="1" applyProtection="1">
      <alignment horizontal="center"/>
    </xf>
    <xf numFmtId="0" fontId="4" fillId="0" borderId="26" xfId="2" applyFont="1" applyBorder="1" applyAlignment="1" applyProtection="1">
      <alignment horizontal="center"/>
    </xf>
    <xf numFmtId="164" fontId="4" fillId="0" borderId="26" xfId="2" applyNumberFormat="1" applyFill="1" applyBorder="1" applyAlignment="1" applyProtection="1">
      <alignment horizontal="center"/>
    </xf>
    <xf numFmtId="164" fontId="4" fillId="0" borderId="5" xfId="2" applyNumberFormat="1" applyBorder="1" applyAlignment="1" applyProtection="1">
      <alignment horizontal="center"/>
    </xf>
    <xf numFmtId="0" fontId="3" fillId="0" borderId="29" xfId="2" applyFont="1" applyBorder="1" applyAlignment="1" applyProtection="1">
      <alignment horizontal="center"/>
      <protection hidden="1"/>
    </xf>
    <xf numFmtId="0" fontId="4" fillId="0" borderId="30" xfId="2" applyBorder="1" applyAlignment="1" applyProtection="1">
      <alignment horizontal="center" vertical="center"/>
    </xf>
    <xf numFmtId="0" fontId="4" fillId="0" borderId="29" xfId="2" applyFont="1" applyBorder="1" applyAlignment="1" applyProtection="1">
      <alignment wrapText="1"/>
    </xf>
    <xf numFmtId="0" fontId="4" fillId="0" borderId="29" xfId="2" applyFont="1" applyBorder="1" applyAlignment="1" applyProtection="1">
      <alignment horizontal="center"/>
      <protection hidden="1"/>
    </xf>
    <xf numFmtId="0" fontId="4" fillId="0" borderId="26" xfId="2" applyFont="1" applyBorder="1" applyAlignment="1" applyProtection="1">
      <alignment horizontal="center" wrapText="1"/>
    </xf>
    <xf numFmtId="0" fontId="4" fillId="0" borderId="2" xfId="2" applyFont="1" applyBorder="1" applyAlignment="1" applyProtection="1">
      <alignment horizontal="center" wrapText="1"/>
    </xf>
    <xf numFmtId="164" fontId="4" fillId="0" borderId="5" xfId="2" applyNumberFormat="1" applyFill="1" applyBorder="1" applyAlignment="1" applyProtection="1">
      <alignment horizontal="center"/>
    </xf>
    <xf numFmtId="0" fontId="4" fillId="0" borderId="26" xfId="2" applyBorder="1" applyAlignment="1" applyProtection="1">
      <alignment wrapText="1"/>
    </xf>
    <xf numFmtId="0" fontId="4" fillId="0" borderId="26" xfId="2" applyBorder="1" applyAlignment="1" applyProtection="1">
      <alignment horizontal="center"/>
      <protection hidden="1"/>
    </xf>
    <xf numFmtId="0" fontId="4" fillId="0" borderId="26" xfId="2" applyBorder="1" applyAlignment="1" applyProtection="1">
      <alignment horizontal="center"/>
    </xf>
    <xf numFmtId="164" fontId="4" fillId="0" borderId="26" xfId="2" applyNumberFormat="1" applyFont="1" applyFill="1" applyBorder="1" applyAlignment="1" applyProtection="1">
      <alignment horizontal="center"/>
    </xf>
    <xf numFmtId="164" fontId="3" fillId="0" borderId="4" xfId="2" applyNumberFormat="1" applyFont="1" applyFill="1" applyBorder="1" applyAlignment="1" applyProtection="1">
      <alignment horizontal="center"/>
    </xf>
    <xf numFmtId="164" fontId="4" fillId="0" borderId="4" xfId="2" applyNumberFormat="1" applyFill="1" applyBorder="1" applyAlignment="1" applyProtection="1">
      <alignment horizontal="center"/>
    </xf>
    <xf numFmtId="0" fontId="3" fillId="0" borderId="2" xfId="2" applyFont="1" applyBorder="1" applyAlignment="1" applyProtection="1">
      <alignment horizontal="center" wrapText="1"/>
    </xf>
    <xf numFmtId="0" fontId="4" fillId="0" borderId="3" xfId="2" applyFont="1" applyBorder="1" applyAlignment="1" applyProtection="1">
      <alignment horizontal="center"/>
    </xf>
    <xf numFmtId="0" fontId="4" fillId="0" borderId="27" xfId="2" applyFont="1" applyBorder="1" applyAlignment="1" applyProtection="1">
      <alignment horizontal="center" vertical="center"/>
    </xf>
    <xf numFmtId="0" fontId="3" fillId="0" borderId="3" xfId="2" applyFont="1" applyBorder="1" applyAlignment="1" applyProtection="1">
      <alignment horizontal="center"/>
    </xf>
    <xf numFmtId="0" fontId="3" fillId="0" borderId="32" xfId="2" applyFont="1" applyBorder="1" applyProtection="1"/>
    <xf numFmtId="0" fontId="4" fillId="0" borderId="32" xfId="2" applyFont="1" applyBorder="1" applyProtection="1"/>
    <xf numFmtId="0" fontId="4" fillId="0" borderId="3" xfId="2" applyFont="1" applyBorder="1" applyAlignment="1" applyProtection="1">
      <alignment horizontal="center"/>
      <protection hidden="1"/>
    </xf>
    <xf numFmtId="0" fontId="4" fillId="0" borderId="3" xfId="2" applyFont="1" applyBorder="1" applyAlignment="1" applyProtection="1">
      <alignment wrapText="1"/>
    </xf>
    <xf numFmtId="0" fontId="3" fillId="0" borderId="3" xfId="2" applyFont="1" applyBorder="1" applyAlignment="1" applyProtection="1">
      <alignment wrapText="1"/>
    </xf>
    <xf numFmtId="0" fontId="3" fillId="0" borderId="3" xfId="2" applyFont="1" applyBorder="1" applyAlignment="1" applyProtection="1">
      <alignment horizontal="center"/>
      <protection hidden="1"/>
    </xf>
    <xf numFmtId="0" fontId="3" fillId="0" borderId="9" xfId="2" applyFont="1" applyBorder="1" applyAlignment="1" applyProtection="1">
      <alignment horizontal="left" wrapText="1"/>
    </xf>
    <xf numFmtId="0" fontId="4" fillId="0" borderId="26" xfId="2" applyFont="1" applyFill="1" applyBorder="1" applyAlignment="1" applyProtection="1">
      <alignment horizontal="center"/>
      <protection hidden="1"/>
    </xf>
    <xf numFmtId="0" fontId="4" fillId="0" borderId="27" xfId="2" applyFill="1" applyBorder="1" applyAlignment="1" applyProtection="1">
      <alignment horizontal="center" vertical="center"/>
    </xf>
    <xf numFmtId="0" fontId="3" fillId="0" borderId="26" xfId="2" applyFont="1" applyFill="1" applyBorder="1" applyAlignment="1" applyProtection="1">
      <alignment wrapText="1"/>
    </xf>
    <xf numFmtId="0" fontId="3" fillId="0" borderId="2" xfId="2" applyFont="1" applyFill="1" applyBorder="1" applyAlignment="1" applyProtection="1">
      <alignment horizontal="center" wrapText="1"/>
    </xf>
    <xf numFmtId="0" fontId="3" fillId="0" borderId="2" xfId="2" applyFont="1" applyFill="1" applyBorder="1" applyAlignment="1" applyProtection="1">
      <alignment wrapText="1"/>
    </xf>
    <xf numFmtId="0" fontId="4" fillId="0" borderId="9" xfId="2" applyFont="1" applyFill="1" applyBorder="1" applyProtection="1"/>
    <xf numFmtId="0" fontId="4" fillId="0" borderId="2" xfId="2" applyFont="1" applyFill="1" applyBorder="1" applyAlignment="1" applyProtection="1">
      <alignment horizontal="center" wrapText="1"/>
    </xf>
    <xf numFmtId="0" fontId="3" fillId="0" borderId="26" xfId="2" applyFont="1" applyFill="1" applyBorder="1" applyAlignment="1" applyProtection="1">
      <alignment horizontal="center"/>
    </xf>
    <xf numFmtId="164" fontId="3" fillId="0" borderId="5" xfId="2" applyNumberFormat="1" applyFont="1" applyFill="1" applyBorder="1" applyAlignment="1" applyProtection="1">
      <alignment horizontal="center"/>
    </xf>
    <xf numFmtId="0" fontId="33" fillId="0" borderId="26" xfId="2" applyFont="1" applyBorder="1" applyAlignment="1" applyProtection="1">
      <alignment wrapText="1"/>
    </xf>
    <xf numFmtId="0" fontId="3" fillId="0" borderId="25" xfId="2" applyFont="1" applyBorder="1" applyAlignment="1" applyProtection="1">
      <alignment horizontal="center" vertical="center"/>
    </xf>
    <xf numFmtId="0" fontId="4" fillId="0" borderId="2" xfId="2" applyFont="1" applyFill="1" applyBorder="1" applyAlignment="1" applyProtection="1">
      <alignment horizontal="center"/>
      <protection hidden="1"/>
    </xf>
    <xf numFmtId="164" fontId="4" fillId="0" borderId="2" xfId="2" applyNumberFormat="1" applyFont="1" applyFill="1" applyBorder="1" applyAlignment="1" applyProtection="1">
      <alignment horizontal="center"/>
    </xf>
    <xf numFmtId="164" fontId="4" fillId="0" borderId="4" xfId="2" applyNumberFormat="1" applyFont="1" applyBorder="1" applyAlignment="1" applyProtection="1">
      <alignment horizontal="center"/>
    </xf>
    <xf numFmtId="0" fontId="4" fillId="0" borderId="25" xfId="2" applyFont="1" applyBorder="1" applyAlignment="1" applyProtection="1">
      <alignment horizontal="center" vertical="center"/>
    </xf>
    <xf numFmtId="164" fontId="4" fillId="0" borderId="5" xfId="2" applyNumberFormat="1" applyFont="1" applyBorder="1" applyAlignment="1" applyProtection="1">
      <alignment horizontal="center"/>
    </xf>
    <xf numFmtId="0" fontId="3" fillId="0" borderId="27" xfId="2" applyFont="1" applyBorder="1" applyAlignment="1" applyProtection="1">
      <alignment horizontal="center" vertical="center"/>
    </xf>
    <xf numFmtId="0" fontId="24" fillId="5" borderId="18" xfId="0" applyFont="1" applyFill="1" applyBorder="1" applyProtection="1"/>
    <xf numFmtId="49" fontId="24" fillId="5" borderId="18" xfId="0" applyNumberFormat="1" applyFont="1" applyFill="1" applyBorder="1" applyAlignment="1" applyProtection="1">
      <alignment horizontal="right"/>
    </xf>
    <xf numFmtId="0" fontId="17" fillId="5" borderId="18" xfId="0" applyFont="1" applyFill="1" applyBorder="1" applyAlignment="1" applyProtection="1">
      <alignment horizontal="center"/>
    </xf>
    <xf numFmtId="0" fontId="24" fillId="5" borderId="18" xfId="0" applyFont="1" applyFill="1" applyBorder="1" applyAlignment="1" applyProtection="1">
      <alignment horizontal="center"/>
    </xf>
    <xf numFmtId="0" fontId="17" fillId="5" borderId="18" xfId="0" applyFont="1" applyFill="1" applyBorder="1" applyAlignment="1" applyProtection="1">
      <alignment horizontal="right"/>
    </xf>
    <xf numFmtId="0" fontId="17" fillId="5" borderId="18" xfId="0" applyFont="1" applyFill="1" applyBorder="1" applyProtection="1"/>
    <xf numFmtId="0" fontId="4" fillId="0" borderId="0" xfId="0" applyFont="1" applyAlignment="1" applyProtection="1">
      <alignment horizontal="center" vertical="center"/>
    </xf>
    <xf numFmtId="164" fontId="4" fillId="0" borderId="0" xfId="0" applyNumberFormat="1" applyFont="1" applyAlignment="1" applyProtection="1">
      <alignment horizontal="center" vertical="center"/>
    </xf>
    <xf numFmtId="0" fontId="4" fillId="9" borderId="0" xfId="0" applyFont="1" applyFill="1" applyAlignment="1" applyProtection="1">
      <alignment horizontal="center" vertical="center"/>
    </xf>
    <xf numFmtId="164" fontId="4" fillId="0" borderId="0" xfId="0" applyNumberFormat="1" applyFont="1" applyAlignment="1" applyProtection="1">
      <alignment horizontal="center" vertical="center"/>
      <protection locked="0"/>
    </xf>
    <xf numFmtId="164" fontId="4" fillId="15" borderId="2" xfId="2" applyNumberFormat="1" applyFont="1" applyFill="1" applyBorder="1" applyAlignment="1" applyProtection="1">
      <alignment horizontal="center"/>
    </xf>
    <xf numFmtId="164" fontId="4" fillId="15" borderId="4" xfId="2" applyNumberFormat="1" applyFont="1" applyFill="1" applyBorder="1" applyAlignment="1" applyProtection="1">
      <alignment horizontal="center"/>
    </xf>
    <xf numFmtId="0" fontId="4" fillId="15" borderId="25" xfId="2" applyFont="1" applyFill="1" applyBorder="1" applyAlignment="1" applyProtection="1">
      <alignment horizontal="center" vertical="center"/>
    </xf>
    <xf numFmtId="0" fontId="4" fillId="15" borderId="2" xfId="2" applyFont="1" applyFill="1" applyBorder="1" applyAlignment="1" applyProtection="1">
      <alignment horizontal="center"/>
      <protection hidden="1"/>
    </xf>
    <xf numFmtId="0" fontId="32" fillId="15" borderId="2" xfId="2" applyFont="1" applyFill="1" applyBorder="1" applyAlignment="1" applyProtection="1">
      <alignment horizontal="center"/>
    </xf>
    <xf numFmtId="0" fontId="32" fillId="15" borderId="2" xfId="2" applyFont="1" applyFill="1" applyBorder="1" applyAlignment="1" applyProtection="1">
      <alignment wrapText="1"/>
    </xf>
    <xf numFmtId="164" fontId="3" fillId="15" borderId="4" xfId="2" applyNumberFormat="1" applyFont="1" applyFill="1" applyBorder="1" applyAlignment="1" applyProtection="1">
      <alignment horizontal="center"/>
    </xf>
    <xf numFmtId="0" fontId="4" fillId="15" borderId="25" xfId="2" applyFill="1" applyBorder="1" applyAlignment="1" applyProtection="1">
      <alignment horizontal="center" vertical="center"/>
    </xf>
    <xf numFmtId="0" fontId="4" fillId="15" borderId="2" xfId="2" applyFont="1" applyFill="1" applyBorder="1" applyAlignment="1" applyProtection="1">
      <alignment wrapText="1"/>
    </xf>
    <xf numFmtId="0" fontId="4" fillId="15" borderId="2" xfId="2" applyFont="1" applyFill="1" applyBorder="1" applyAlignment="1" applyProtection="1">
      <alignment horizontal="center"/>
    </xf>
    <xf numFmtId="164" fontId="3" fillId="15" borderId="2" xfId="2" applyNumberFormat="1" applyFont="1" applyFill="1" applyBorder="1" applyAlignment="1" applyProtection="1">
      <alignment horizontal="center"/>
    </xf>
    <xf numFmtId="0" fontId="4" fillId="15" borderId="26" xfId="2" applyFont="1" applyFill="1" applyBorder="1" applyAlignment="1" applyProtection="1">
      <alignment wrapText="1"/>
    </xf>
    <xf numFmtId="164" fontId="4" fillId="15" borderId="2" xfId="2" applyNumberFormat="1" applyFill="1" applyBorder="1" applyAlignment="1" applyProtection="1">
      <alignment horizontal="center"/>
    </xf>
    <xf numFmtId="164" fontId="4" fillId="15" borderId="5" xfId="2" applyNumberFormat="1" applyFill="1" applyBorder="1" applyAlignment="1" applyProtection="1">
      <alignment horizontal="center"/>
    </xf>
    <xf numFmtId="0" fontId="4" fillId="15" borderId="27" xfId="2" applyFill="1" applyBorder="1" applyAlignment="1" applyProtection="1">
      <alignment horizontal="center" vertical="center"/>
    </xf>
    <xf numFmtId="0" fontId="4" fillId="15" borderId="9" xfId="2" applyFont="1" applyFill="1" applyBorder="1" applyProtection="1"/>
    <xf numFmtId="0" fontId="4" fillId="15" borderId="26" xfId="2" applyFill="1" applyBorder="1" applyAlignment="1" applyProtection="1">
      <alignment horizontal="center"/>
      <protection hidden="1"/>
    </xf>
    <xf numFmtId="0" fontId="4" fillId="0" borderId="25" xfId="2" applyFill="1" applyBorder="1" applyAlignment="1" applyProtection="1">
      <alignment horizontal="center" vertical="center"/>
    </xf>
    <xf numFmtId="164" fontId="4" fillId="15" borderId="4" xfId="2" applyNumberFormat="1" applyFill="1" applyBorder="1" applyAlignment="1" applyProtection="1">
      <alignment horizontal="center"/>
    </xf>
    <xf numFmtId="0" fontId="4" fillId="15" borderId="2" xfId="2" applyFill="1" applyBorder="1" applyAlignment="1" applyProtection="1">
      <alignment horizontal="center"/>
      <protection hidden="1"/>
    </xf>
    <xf numFmtId="0" fontId="3" fillId="15" borderId="26" xfId="2" applyFont="1" applyFill="1" applyBorder="1" applyAlignment="1" applyProtection="1">
      <alignment wrapText="1"/>
    </xf>
    <xf numFmtId="0" fontId="3" fillId="15" borderId="2" xfId="2" applyFont="1" applyFill="1" applyBorder="1" applyAlignment="1" applyProtection="1">
      <alignment wrapText="1"/>
    </xf>
    <xf numFmtId="0" fontId="33" fillId="15" borderId="26" xfId="2" applyFont="1" applyFill="1" applyBorder="1" applyAlignment="1" applyProtection="1">
      <alignment wrapText="1"/>
    </xf>
    <xf numFmtId="0" fontId="3" fillId="15" borderId="1" xfId="2" applyFont="1" applyFill="1" applyBorder="1" applyProtection="1"/>
    <xf numFmtId="164" fontId="4" fillId="15" borderId="26" xfId="2" applyNumberFormat="1" applyFill="1" applyBorder="1" applyAlignment="1" applyProtection="1">
      <alignment horizontal="center"/>
    </xf>
    <xf numFmtId="0" fontId="3" fillId="15" borderId="9" xfId="2" applyFont="1" applyFill="1" applyBorder="1" applyProtection="1"/>
    <xf numFmtId="0" fontId="3" fillId="15" borderId="26" xfId="2" applyFont="1" applyFill="1" applyBorder="1" applyAlignment="1" applyProtection="1">
      <alignment horizontal="center"/>
      <protection hidden="1"/>
    </xf>
    <xf numFmtId="0" fontId="4" fillId="15" borderId="26" xfId="2" applyFont="1" applyFill="1" applyBorder="1" applyAlignment="1" applyProtection="1">
      <alignment horizontal="center"/>
      <protection hidden="1"/>
    </xf>
    <xf numFmtId="0" fontId="4" fillId="15" borderId="26" xfId="2" applyFont="1" applyFill="1" applyBorder="1" applyAlignment="1" applyProtection="1">
      <alignment horizontal="center"/>
    </xf>
    <xf numFmtId="164" fontId="4" fillId="0" borderId="28" xfId="2" applyNumberFormat="1" applyFill="1" applyBorder="1" applyAlignment="1" applyProtection="1">
      <alignment horizontal="center"/>
    </xf>
    <xf numFmtId="0" fontId="3" fillId="0" borderId="29" xfId="2" applyFont="1" applyFill="1" applyBorder="1" applyAlignment="1" applyProtection="1">
      <alignment wrapText="1"/>
    </xf>
    <xf numFmtId="0" fontId="3" fillId="0" borderId="9" xfId="2" applyFont="1" applyFill="1" applyBorder="1" applyProtection="1"/>
    <xf numFmtId="0" fontId="3" fillId="0" borderId="31" xfId="2" applyFont="1" applyFill="1" applyBorder="1" applyProtection="1"/>
    <xf numFmtId="164" fontId="4" fillId="15" borderId="29" xfId="2" applyNumberFormat="1" applyFont="1" applyFill="1" applyBorder="1" applyAlignment="1" applyProtection="1">
      <alignment horizontal="center"/>
    </xf>
    <xf numFmtId="164" fontId="3" fillId="15" borderId="26" xfId="2" applyNumberFormat="1" applyFont="1" applyFill="1" applyBorder="1" applyAlignment="1" applyProtection="1">
      <alignment horizontal="center"/>
    </xf>
    <xf numFmtId="0" fontId="3" fillId="15" borderId="2" xfId="2" applyFont="1" applyFill="1" applyBorder="1" applyAlignment="1" applyProtection="1">
      <alignment horizontal="center"/>
    </xf>
    <xf numFmtId="164" fontId="4" fillId="15" borderId="26" xfId="2" applyNumberFormat="1" applyFont="1" applyFill="1" applyBorder="1" applyAlignment="1" applyProtection="1">
      <alignment horizontal="center"/>
    </xf>
    <xf numFmtId="164" fontId="3" fillId="15" borderId="5" xfId="2" applyNumberFormat="1" applyFont="1" applyFill="1" applyBorder="1" applyAlignment="1" applyProtection="1">
      <alignment horizontal="center"/>
    </xf>
    <xf numFmtId="0" fontId="3" fillId="15" borderId="26" xfId="2" applyFont="1" applyFill="1" applyBorder="1" applyAlignment="1" applyProtection="1">
      <alignment horizontal="center"/>
    </xf>
    <xf numFmtId="0" fontId="4" fillId="0" borderId="27" xfId="2" applyFont="1" applyFill="1" applyBorder="1" applyAlignment="1" applyProtection="1">
      <alignment horizontal="center" vertical="center"/>
    </xf>
    <xf numFmtId="164" fontId="4" fillId="0" borderId="5" xfId="2" applyNumberFormat="1" applyFont="1" applyFill="1" applyBorder="1" applyAlignment="1" applyProtection="1">
      <alignment horizontal="center"/>
    </xf>
    <xf numFmtId="164" fontId="4" fillId="15" borderId="5" xfId="2" applyNumberFormat="1" applyFont="1" applyFill="1" applyBorder="1" applyAlignment="1" applyProtection="1">
      <alignment horizontal="center"/>
    </xf>
    <xf numFmtId="0" fontId="4" fillId="15" borderId="27" xfId="2" applyFont="1" applyFill="1" applyBorder="1" applyAlignment="1" applyProtection="1">
      <alignment horizontal="center" vertical="center"/>
    </xf>
    <xf numFmtId="164" fontId="4" fillId="0" borderId="4" xfId="2" applyNumberFormat="1" applyFont="1" applyFill="1" applyBorder="1" applyAlignment="1" applyProtection="1">
      <alignment horizontal="center"/>
    </xf>
    <xf numFmtId="0" fontId="3" fillId="15" borderId="3" xfId="2" applyFont="1" applyFill="1" applyBorder="1" applyAlignment="1" applyProtection="1">
      <alignment horizontal="center"/>
    </xf>
    <xf numFmtId="0" fontId="3" fillId="15" borderId="32" xfId="2" applyFont="1" applyFill="1" applyBorder="1" applyProtection="1"/>
    <xf numFmtId="0" fontId="3" fillId="15" borderId="2" xfId="2" applyFont="1" applyFill="1" applyBorder="1" applyAlignment="1" applyProtection="1">
      <alignment horizontal="center"/>
      <protection hidden="1"/>
    </xf>
    <xf numFmtId="0" fontId="3" fillId="0" borderId="3" xfId="2" applyFont="1" applyFill="1" applyBorder="1" applyAlignment="1" applyProtection="1">
      <alignment wrapText="1"/>
    </xf>
    <xf numFmtId="0" fontId="3" fillId="0" borderId="3" xfId="2" applyFont="1" applyFill="1" applyBorder="1" applyAlignment="1" applyProtection="1">
      <alignment horizontal="center"/>
      <protection hidden="1"/>
    </xf>
    <xf numFmtId="0" fontId="3" fillId="15" borderId="9" xfId="2" applyFont="1" applyFill="1" applyBorder="1" applyAlignment="1" applyProtection="1">
      <alignment horizontal="left" wrapText="1"/>
    </xf>
    <xf numFmtId="0" fontId="4" fillId="0" borderId="2" xfId="2" applyBorder="1" applyAlignment="1" applyProtection="1">
      <alignment wrapText="1"/>
    </xf>
    <xf numFmtId="0" fontId="3" fillId="0" borderId="0" xfId="0" applyFont="1" applyFill="1" applyAlignment="1">
      <alignment horizontal="center" vertical="top"/>
    </xf>
    <xf numFmtId="0" fontId="3" fillId="0" borderId="7" xfId="0" applyFont="1" applyFill="1" applyBorder="1" applyAlignment="1">
      <alignment horizontal="center" vertical="top"/>
    </xf>
    <xf numFmtId="0" fontId="3" fillId="0" borderId="26" xfId="0" applyFont="1" applyFill="1" applyBorder="1" applyAlignment="1">
      <alignment horizontal="center" vertical="center"/>
    </xf>
    <xf numFmtId="0" fontId="13" fillId="14" borderId="2" xfId="2" applyFont="1" applyFill="1" applyBorder="1" applyAlignment="1" applyProtection="1">
      <alignment wrapText="1"/>
    </xf>
    <xf numFmtId="0" fontId="4" fillId="0" borderId="25" xfId="2" applyFill="1" applyBorder="1" applyAlignment="1" applyProtection="1">
      <alignment horizontal="left" vertical="center"/>
    </xf>
    <xf numFmtId="0" fontId="4" fillId="0" borderId="30" xfId="2" applyFill="1" applyBorder="1" applyAlignment="1" applyProtection="1">
      <alignment horizontal="center" vertical="center"/>
    </xf>
    <xf numFmtId="0" fontId="3" fillId="0" borderId="29" xfId="2" applyFont="1" applyFill="1" applyBorder="1" applyAlignment="1" applyProtection="1">
      <alignment horizontal="center"/>
    </xf>
    <xf numFmtId="0" fontId="34" fillId="0" borderId="27" xfId="2" applyFont="1" applyFill="1" applyBorder="1" applyAlignment="1" applyProtection="1">
      <alignment horizontal="center" vertical="center"/>
    </xf>
    <xf numFmtId="0" fontId="4" fillId="0" borderId="27" xfId="2" applyFill="1" applyBorder="1" applyAlignment="1" applyProtection="1">
      <alignment horizontal="center" vertical="center" wrapText="1"/>
    </xf>
    <xf numFmtId="0" fontId="4" fillId="0" borderId="25" xfId="2" applyFont="1" applyFill="1" applyBorder="1" applyAlignment="1" applyProtection="1">
      <alignment horizontal="center" vertical="center"/>
    </xf>
    <xf numFmtId="0" fontId="0" fillId="0" borderId="0" xfId="0" applyFill="1"/>
    <xf numFmtId="0" fontId="4" fillId="0" borderId="0" xfId="0" applyFont="1" applyFill="1"/>
    <xf numFmtId="0" fontId="4" fillId="0" borderId="33" xfId="2" applyFont="1" applyFill="1" applyBorder="1" applyAlignment="1" applyProtection="1">
      <alignment wrapText="1"/>
    </xf>
    <xf numFmtId="0" fontId="4" fillId="9" borderId="2" xfId="2" applyFill="1" applyBorder="1" applyAlignment="1" applyProtection="1">
      <alignment horizontal="center"/>
      <protection hidden="1"/>
    </xf>
    <xf numFmtId="43" fontId="4" fillId="0" borderId="2" xfId="1" applyFont="1" applyFill="1" applyBorder="1" applyAlignment="1" applyProtection="1">
      <alignment horizontal="center"/>
    </xf>
    <xf numFmtId="0" fontId="4" fillId="0" borderId="27" xfId="2" applyFill="1" applyBorder="1" applyAlignment="1" applyProtection="1">
      <alignment wrapText="1"/>
    </xf>
    <xf numFmtId="0" fontId="3" fillId="0" borderId="0" xfId="0" applyFont="1" applyAlignment="1">
      <alignment horizontal="center"/>
    </xf>
    <xf numFmtId="0" fontId="4" fillId="9" borderId="26" xfId="2" applyFill="1" applyBorder="1" applyAlignment="1" applyProtection="1">
      <alignment horizontal="center"/>
      <protection hidden="1"/>
    </xf>
    <xf numFmtId="0" fontId="4" fillId="9" borderId="26" xfId="2" applyFont="1" applyFill="1" applyBorder="1" applyAlignment="1" applyProtection="1">
      <alignment horizontal="center"/>
      <protection hidden="1"/>
    </xf>
    <xf numFmtId="0" fontId="3" fillId="0" borderId="3" xfId="2" applyFont="1" applyFill="1" applyBorder="1" applyAlignment="1" applyProtection="1">
      <alignment horizontal="center"/>
    </xf>
    <xf numFmtId="0" fontId="4" fillId="0" borderId="33" xfId="2" applyFont="1" applyFill="1" applyBorder="1" applyAlignment="1" applyProtection="1">
      <alignment horizontal="center"/>
    </xf>
    <xf numFmtId="0" fontId="4" fillId="0" borderId="19" xfId="2" applyFont="1" applyFill="1" applyBorder="1" applyAlignment="1" applyProtection="1">
      <alignment wrapText="1"/>
    </xf>
    <xf numFmtId="0" fontId="4" fillId="0" borderId="19" xfId="2" applyFont="1" applyFill="1" applyBorder="1" applyAlignment="1" applyProtection="1">
      <alignment horizontal="center"/>
    </xf>
    <xf numFmtId="0" fontId="0" fillId="0" borderId="0" xfId="0" applyFill="1" applyAlignment="1">
      <alignment horizontal="center"/>
    </xf>
    <xf numFmtId="164" fontId="4" fillId="0" borderId="26" xfId="1" applyNumberFormat="1" applyFont="1" applyFill="1" applyBorder="1" applyAlignment="1" applyProtection="1">
      <alignment horizontal="center"/>
      <protection locked="0" hidden="1"/>
    </xf>
    <xf numFmtId="164" fontId="4" fillId="10" borderId="0" xfId="0" applyNumberFormat="1" applyFont="1" applyFill="1" applyAlignment="1" applyProtection="1">
      <alignment horizontal="center" vertical="center"/>
    </xf>
    <xf numFmtId="164" fontId="4" fillId="10" borderId="0" xfId="0" applyNumberFormat="1" applyFont="1" applyFill="1" applyProtection="1"/>
    <xf numFmtId="1" fontId="17" fillId="10" borderId="0" xfId="0" applyNumberFormat="1" applyFont="1" applyFill="1" applyProtection="1"/>
    <xf numFmtId="0" fontId="3" fillId="0" borderId="1" xfId="2" applyFont="1" applyFill="1" applyBorder="1" applyProtection="1"/>
    <xf numFmtId="164" fontId="4" fillId="4" borderId="0" xfId="0" applyNumberFormat="1" applyFont="1" applyFill="1" applyProtection="1">
      <protection locked="0"/>
    </xf>
    <xf numFmtId="164" fontId="4" fillId="4" borderId="0" xfId="0" applyNumberFormat="1" applyFont="1" applyFill="1" applyAlignment="1" applyProtection="1">
      <alignment horizontal="center" vertical="center"/>
      <protection locked="0"/>
    </xf>
    <xf numFmtId="0" fontId="4" fillId="0" borderId="9" xfId="2" applyFont="1" applyBorder="1" applyAlignment="1" applyProtection="1">
      <alignment wrapText="1"/>
    </xf>
    <xf numFmtId="0" fontId="4" fillId="0" borderId="27" xfId="2" applyFont="1" applyFill="1" applyBorder="1" applyAlignment="1" applyProtection="1">
      <alignment wrapText="1"/>
    </xf>
    <xf numFmtId="0" fontId="4" fillId="0" borderId="10" xfId="2" applyFont="1" applyBorder="1" applyProtection="1"/>
    <xf numFmtId="0" fontId="4" fillId="0" borderId="35" xfId="2" applyBorder="1" applyAlignment="1" applyProtection="1">
      <alignment wrapText="1"/>
    </xf>
    <xf numFmtId="0" fontId="4" fillId="0" borderId="36" xfId="2" applyFont="1" applyBorder="1" applyAlignment="1" applyProtection="1">
      <alignment horizontal="center"/>
    </xf>
    <xf numFmtId="0" fontId="4" fillId="0" borderId="35" xfId="2" applyFill="1" applyBorder="1" applyAlignment="1" applyProtection="1">
      <alignment horizontal="center"/>
    </xf>
    <xf numFmtId="0" fontId="4" fillId="0" borderId="35" xfId="2" applyFill="1" applyBorder="1" applyAlignment="1" applyProtection="1">
      <alignment horizontal="center"/>
      <protection hidden="1"/>
    </xf>
    <xf numFmtId="164" fontId="4" fillId="4" borderId="35" xfId="1" applyNumberFormat="1" applyFont="1" applyFill="1" applyBorder="1" applyAlignment="1" applyProtection="1">
      <alignment horizontal="center"/>
      <protection locked="0" hidden="1"/>
    </xf>
    <xf numFmtId="164" fontId="4" fillId="0" borderId="37" xfId="2" applyNumberFormat="1" applyFill="1" applyBorder="1" applyAlignment="1" applyProtection="1">
      <alignment horizontal="center"/>
    </xf>
    <xf numFmtId="164" fontId="4" fillId="0" borderId="6" xfId="2" applyNumberFormat="1" applyBorder="1" applyAlignment="1" applyProtection="1">
      <alignment horizontal="center"/>
    </xf>
    <xf numFmtId="0" fontId="4" fillId="0" borderId="34" xfId="2" applyFill="1" applyBorder="1" applyAlignment="1" applyProtection="1">
      <alignment horizontal="center" vertical="center"/>
    </xf>
    <xf numFmtId="164" fontId="4" fillId="4" borderId="29" xfId="1" applyNumberFormat="1" applyFont="1" applyFill="1" applyBorder="1" applyAlignment="1" applyProtection="1">
      <alignment horizontal="center"/>
      <protection locked="0" hidden="1"/>
    </xf>
    <xf numFmtId="0" fontId="4" fillId="0" borderId="0" xfId="0" applyFont="1" applyAlignment="1">
      <alignment wrapText="1"/>
    </xf>
    <xf numFmtId="0" fontId="0" fillId="0" borderId="0" xfId="0" applyAlignment="1">
      <alignment wrapText="1"/>
    </xf>
    <xf numFmtId="0" fontId="7" fillId="3" borderId="0" xfId="0" applyFont="1" applyFill="1" applyAlignment="1">
      <alignment vertical="center" wrapText="1"/>
    </xf>
    <xf numFmtId="0" fontId="0" fillId="0" borderId="0" xfId="0" applyAlignment="1">
      <alignment vertical="center" wrapText="1"/>
    </xf>
    <xf numFmtId="0" fontId="4" fillId="0" borderId="0" xfId="0" applyFont="1" applyAlignment="1">
      <alignment horizontal="left" wrapText="1" indent="1"/>
    </xf>
    <xf numFmtId="0" fontId="0" fillId="0" borderId="0" xfId="0" applyAlignment="1">
      <alignment horizontal="left" wrapText="1" indent="1"/>
    </xf>
    <xf numFmtId="0" fontId="4" fillId="0" borderId="0" xfId="0" applyFont="1" applyAlignment="1">
      <alignment horizontal="left" wrapText="1" indent="2"/>
    </xf>
    <xf numFmtId="0" fontId="0" fillId="0" borderId="0" xfId="0" applyAlignment="1">
      <alignment horizontal="left" wrapText="1" indent="2"/>
    </xf>
    <xf numFmtId="0" fontId="24" fillId="5" borderId="0" xfId="0" applyFont="1" applyFill="1" applyAlignment="1">
      <alignment wrapText="1"/>
    </xf>
    <xf numFmtId="0" fontId="17" fillId="5" borderId="0" xfId="0" applyFont="1" applyFill="1" applyAlignment="1"/>
    <xf numFmtId="0" fontId="4" fillId="0" borderId="0" xfId="0" applyFont="1" applyAlignment="1">
      <alignment horizontal="justify"/>
    </xf>
    <xf numFmtId="0" fontId="0" fillId="0" borderId="0" xfId="0" applyAlignment="1"/>
    <xf numFmtId="0" fontId="23" fillId="0" borderId="0" xfId="0" applyFont="1" applyAlignment="1">
      <alignment wrapText="1"/>
    </xf>
    <xf numFmtId="0" fontId="4" fillId="0" borderId="5" xfId="0" applyFont="1" applyBorder="1" applyAlignment="1">
      <alignment horizontal="justify" vertical="center" wrapText="1"/>
    </xf>
    <xf numFmtId="0" fontId="0" fillId="0" borderId="7" xfId="0" applyBorder="1" applyAlignment="1">
      <alignment vertical="center"/>
    </xf>
    <xf numFmtId="0" fontId="0" fillId="0" borderId="7" xfId="0" applyBorder="1" applyAlignment="1"/>
    <xf numFmtId="0" fontId="0" fillId="0" borderId="12" xfId="0" applyBorder="1" applyAlignment="1"/>
    <xf numFmtId="0" fontId="3" fillId="10" borderId="0" xfId="0" applyFont="1" applyFill="1" applyAlignment="1">
      <alignment wrapText="1"/>
    </xf>
    <xf numFmtId="0" fontId="0" fillId="10" borderId="0" xfId="0" applyFill="1" applyAlignment="1"/>
    <xf numFmtId="0" fontId="4" fillId="0" borderId="6" xfId="0" applyFont="1" applyBorder="1" applyAlignment="1">
      <alignment horizontal="justify" vertical="center" wrapText="1"/>
    </xf>
    <xf numFmtId="0" fontId="0" fillId="0" borderId="16" xfId="0" applyBorder="1" applyAlignment="1">
      <alignment vertical="center"/>
    </xf>
    <xf numFmtId="0" fontId="0" fillId="0" borderId="16" xfId="0" applyBorder="1" applyAlignment="1"/>
    <xf numFmtId="0" fontId="0" fillId="0" borderId="17" xfId="0" applyBorder="1" applyAlignment="1"/>
    <xf numFmtId="0" fontId="3" fillId="0" borderId="0" xfId="0" applyFont="1" applyAlignment="1">
      <alignment wrapText="1"/>
    </xf>
    <xf numFmtId="0" fontId="26" fillId="3" borderId="0" xfId="0" applyFont="1" applyFill="1" applyAlignment="1">
      <alignment horizontal="center"/>
    </xf>
    <xf numFmtId="0" fontId="0" fillId="0" borderId="0" xfId="0" applyAlignment="1">
      <alignment horizontal="center"/>
    </xf>
    <xf numFmtId="0" fontId="3" fillId="0" borderId="4" xfId="2" applyFont="1" applyBorder="1" applyAlignment="1">
      <alignment wrapText="1"/>
    </xf>
    <xf numFmtId="0" fontId="3" fillId="0" borderId="18" xfId="2" applyFont="1" applyBorder="1" applyAlignment="1">
      <alignment wrapText="1"/>
    </xf>
    <xf numFmtId="0" fontId="3" fillId="0" borderId="19" xfId="2" applyFont="1" applyBorder="1" applyAlignment="1">
      <alignment wrapText="1"/>
    </xf>
    <xf numFmtId="0" fontId="4" fillId="0" borderId="0" xfId="0" applyFont="1" applyAlignment="1">
      <alignment horizontal="left" wrapText="1"/>
    </xf>
    <xf numFmtId="0" fontId="0" fillId="0" borderId="0" xfId="0" applyAlignment="1">
      <alignment horizontal="left" wrapText="1"/>
    </xf>
    <xf numFmtId="0" fontId="3" fillId="2" borderId="0" xfId="0" applyFont="1" applyFill="1" applyAlignment="1">
      <alignment wrapText="1"/>
    </xf>
    <xf numFmtId="0" fontId="0" fillId="2" borderId="0" xfId="0" applyFill="1" applyAlignment="1">
      <alignment wrapText="1"/>
    </xf>
    <xf numFmtId="0" fontId="4" fillId="0" borderId="13" xfId="0" applyFont="1" applyBorder="1" applyAlignment="1">
      <alignment horizontal="justify" vertical="center" wrapText="1"/>
    </xf>
    <xf numFmtId="0" fontId="0" fillId="0" borderId="14" xfId="0" applyBorder="1" applyAlignment="1">
      <alignment vertical="center"/>
    </xf>
    <xf numFmtId="0" fontId="0" fillId="0" borderId="14" xfId="0" applyBorder="1" applyAlignment="1"/>
    <xf numFmtId="0" fontId="0" fillId="0" borderId="15" xfId="0" applyBorder="1" applyAlignment="1"/>
    <xf numFmtId="0" fontId="0" fillId="2" borderId="0" xfId="0" applyFill="1" applyAlignment="1"/>
    <xf numFmtId="0" fontId="4" fillId="0" borderId="0" xfId="0" applyFont="1" applyAlignment="1">
      <alignment horizontal="justify" wrapText="1"/>
    </xf>
    <xf numFmtId="0" fontId="4" fillId="0" borderId="0" xfId="2" applyFont="1" applyAlignment="1">
      <alignment wrapText="1"/>
    </xf>
    <xf numFmtId="0" fontId="28" fillId="0" borderId="0" xfId="2" applyFont="1" applyAlignment="1">
      <alignment horizontal="left" wrapText="1"/>
    </xf>
    <xf numFmtId="0" fontId="28" fillId="0" borderId="0" xfId="0" applyFont="1" applyAlignment="1">
      <alignment horizontal="left" wrapText="1"/>
    </xf>
    <xf numFmtId="0" fontId="4" fillId="0" borderId="0" xfId="2" applyAlignment="1">
      <alignment wrapText="1"/>
    </xf>
    <xf numFmtId="0" fontId="3" fillId="0" borderId="0" xfId="2" applyFont="1" applyAlignment="1">
      <alignment wrapText="1"/>
    </xf>
    <xf numFmtId="0" fontId="3" fillId="0" borderId="0" xfId="0" applyFont="1" applyAlignment="1"/>
    <xf numFmtId="0" fontId="18" fillId="7" borderId="0" xfId="2" applyFont="1" applyFill="1" applyAlignment="1">
      <alignment wrapText="1"/>
    </xf>
    <xf numFmtId="0" fontId="18" fillId="7" borderId="0" xfId="2" applyFont="1" applyFill="1" applyAlignment="1"/>
    <xf numFmtId="0" fontId="4" fillId="0" borderId="0" xfId="2" applyFont="1" applyAlignment="1">
      <alignment horizontal="left" wrapText="1"/>
    </xf>
    <xf numFmtId="0" fontId="4" fillId="0" borderId="0" xfId="2" applyAlignment="1"/>
    <xf numFmtId="0" fontId="18" fillId="11" borderId="20" xfId="2" applyFont="1" applyFill="1" applyBorder="1" applyAlignment="1" applyProtection="1">
      <alignment horizontal="center"/>
    </xf>
    <xf numFmtId="0" fontId="18" fillId="11" borderId="21" xfId="2" applyFont="1" applyFill="1" applyBorder="1" applyAlignment="1" applyProtection="1">
      <alignment horizontal="center"/>
    </xf>
    <xf numFmtId="0" fontId="18" fillId="11" borderId="22" xfId="2" applyFont="1" applyFill="1" applyBorder="1" applyAlignment="1" applyProtection="1">
      <alignment horizontal="center"/>
    </xf>
    <xf numFmtId="49" fontId="3" fillId="0" borderId="0" xfId="0" applyNumberFormat="1" applyFont="1" applyAlignment="1" applyProtection="1">
      <alignment horizontal="center"/>
    </xf>
    <xf numFmtId="49" fontId="4" fillId="0" borderId="0" xfId="0" applyNumberFormat="1" applyFont="1" applyAlignment="1" applyProtection="1">
      <alignment horizontal="center"/>
    </xf>
  </cellXfs>
  <cellStyles count="3">
    <cellStyle name="Comma 2" xfId="1"/>
    <cellStyle name="Normal" xfId="0" builtinId="0"/>
    <cellStyle name="Normal 2" xfId="2"/>
  </cellStyles>
  <dxfs count="33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66675</xdr:rowOff>
    </xdr:from>
    <xdr:to>
      <xdr:col>1</xdr:col>
      <xdr:colOff>0</xdr:colOff>
      <xdr:row>57</xdr:row>
      <xdr:rowOff>57150</xdr:rowOff>
    </xdr:to>
    <xdr:sp macro="" textlink="">
      <xdr:nvSpPr>
        <xdr:cNvPr id="12149" name="Right Arrow 1">
          <a:extLst>
            <a:ext uri="{FF2B5EF4-FFF2-40B4-BE49-F238E27FC236}">
              <a16:creationId xmlns:a16="http://schemas.microsoft.com/office/drawing/2014/main" xmlns="" id="{00000000-0008-0000-0000-0000752F0000}"/>
            </a:ext>
          </a:extLst>
        </xdr:cNvPr>
        <xdr:cNvSpPr>
          <a:spLocks noChangeArrowheads="1"/>
        </xdr:cNvSpPr>
      </xdr:nvSpPr>
      <xdr:spPr bwMode="auto">
        <a:xfrm>
          <a:off x="76200" y="10182225"/>
          <a:ext cx="771525" cy="485775"/>
        </a:xfrm>
        <a:prstGeom prst="rightArrow">
          <a:avLst>
            <a:gd name="adj1" fmla="val 50000"/>
            <a:gd name="adj2" fmla="val 49743"/>
          </a:avLst>
        </a:prstGeom>
        <a:solidFill>
          <a:srgbClr val="FF0000"/>
        </a:solidFill>
        <a:ln w="9525" algn="ctr">
          <a:solidFill>
            <a:srgbClr val="000000"/>
          </a:solidFill>
          <a:round/>
          <a:headEnd/>
          <a:tailEnd/>
        </a:ln>
      </xdr:spPr>
    </xdr:sp>
    <xdr:clientData/>
  </xdr:twoCellAnchor>
  <xdr:twoCellAnchor>
    <xdr:from>
      <xdr:col>0</xdr:col>
      <xdr:colOff>57150</xdr:colOff>
      <xdr:row>58</xdr:row>
      <xdr:rowOff>0</xdr:rowOff>
    </xdr:from>
    <xdr:to>
      <xdr:col>0</xdr:col>
      <xdr:colOff>828675</xdr:colOff>
      <xdr:row>59</xdr:row>
      <xdr:rowOff>0</xdr:rowOff>
    </xdr:to>
    <xdr:sp macro="" textlink="">
      <xdr:nvSpPr>
        <xdr:cNvPr id="12150" name="Right Arrow 4">
          <a:extLst>
            <a:ext uri="{FF2B5EF4-FFF2-40B4-BE49-F238E27FC236}">
              <a16:creationId xmlns:a16="http://schemas.microsoft.com/office/drawing/2014/main" xmlns="" id="{00000000-0008-0000-0000-0000762F0000}"/>
            </a:ext>
          </a:extLst>
        </xdr:cNvPr>
        <xdr:cNvSpPr>
          <a:spLocks noChangeArrowheads="1"/>
        </xdr:cNvSpPr>
      </xdr:nvSpPr>
      <xdr:spPr bwMode="auto">
        <a:xfrm>
          <a:off x="57150" y="10772775"/>
          <a:ext cx="771525" cy="314325"/>
        </a:xfrm>
        <a:prstGeom prst="rightArrow">
          <a:avLst>
            <a:gd name="adj1" fmla="val 50000"/>
            <a:gd name="adj2" fmla="val 76875"/>
          </a:avLst>
        </a:prstGeom>
        <a:solidFill>
          <a:srgbClr val="FF0000"/>
        </a:solidFill>
        <a:ln w="9525" algn="ctr">
          <a:solidFill>
            <a:srgbClr val="000000"/>
          </a:solidFill>
          <a:round/>
          <a:headEnd/>
          <a:tailEnd/>
        </a:ln>
      </xdr:spPr>
    </xdr:sp>
    <xdr:clientData/>
  </xdr:twoCellAnchor>
  <xdr:twoCellAnchor>
    <xdr:from>
      <xdr:col>0</xdr:col>
      <xdr:colOff>57150</xdr:colOff>
      <xdr:row>60</xdr:row>
      <xdr:rowOff>28575</xdr:rowOff>
    </xdr:from>
    <xdr:to>
      <xdr:col>0</xdr:col>
      <xdr:colOff>828675</xdr:colOff>
      <xdr:row>61</xdr:row>
      <xdr:rowOff>19050</xdr:rowOff>
    </xdr:to>
    <xdr:sp macro="" textlink="">
      <xdr:nvSpPr>
        <xdr:cNvPr id="12151" name="Right Arrow 5">
          <a:extLst>
            <a:ext uri="{FF2B5EF4-FFF2-40B4-BE49-F238E27FC236}">
              <a16:creationId xmlns:a16="http://schemas.microsoft.com/office/drawing/2014/main" xmlns="" id="{00000000-0008-0000-0000-0000772F0000}"/>
            </a:ext>
          </a:extLst>
        </xdr:cNvPr>
        <xdr:cNvSpPr>
          <a:spLocks noChangeArrowheads="1"/>
        </xdr:cNvSpPr>
      </xdr:nvSpPr>
      <xdr:spPr bwMode="auto">
        <a:xfrm>
          <a:off x="57150" y="11306175"/>
          <a:ext cx="771525" cy="314325"/>
        </a:xfrm>
        <a:prstGeom prst="rightArrow">
          <a:avLst>
            <a:gd name="adj1" fmla="val 50000"/>
            <a:gd name="adj2" fmla="val 76875"/>
          </a:avLst>
        </a:prstGeom>
        <a:solidFill>
          <a:srgbClr val="FF0000"/>
        </a:solidFill>
        <a:ln w="9525" algn="ctr">
          <a:solidFill>
            <a:srgbClr val="000000"/>
          </a:solidFill>
          <a:round/>
          <a:headEnd/>
          <a:tailEnd/>
        </a:ln>
      </xdr:spPr>
    </xdr:sp>
    <xdr:clientData/>
  </xdr:twoCellAnchor>
  <xdr:twoCellAnchor>
    <xdr:from>
      <xdr:col>0</xdr:col>
      <xdr:colOff>0</xdr:colOff>
      <xdr:row>18</xdr:row>
      <xdr:rowOff>0</xdr:rowOff>
    </xdr:from>
    <xdr:to>
      <xdr:col>0</xdr:col>
      <xdr:colOff>800100</xdr:colOff>
      <xdr:row>18</xdr:row>
      <xdr:rowOff>152400</xdr:rowOff>
    </xdr:to>
    <xdr:sp macro="" textlink="">
      <xdr:nvSpPr>
        <xdr:cNvPr id="12152" name="AutoShape 23">
          <a:extLst>
            <a:ext uri="{FF2B5EF4-FFF2-40B4-BE49-F238E27FC236}">
              <a16:creationId xmlns:a16="http://schemas.microsoft.com/office/drawing/2014/main" xmlns="" id="{00000000-0008-0000-0000-0000782F0000}"/>
            </a:ext>
          </a:extLst>
        </xdr:cNvPr>
        <xdr:cNvSpPr>
          <a:spLocks noChangeArrowheads="1"/>
        </xdr:cNvSpPr>
      </xdr:nvSpPr>
      <xdr:spPr bwMode="auto">
        <a:xfrm>
          <a:off x="0" y="2914650"/>
          <a:ext cx="800100" cy="152400"/>
        </a:xfrm>
        <a:prstGeom prst="rightArrow">
          <a:avLst>
            <a:gd name="adj1" fmla="val 50000"/>
            <a:gd name="adj2" fmla="val 131250"/>
          </a:avLst>
        </a:prstGeom>
        <a:solidFill>
          <a:srgbClr val="FF0000"/>
        </a:solidFill>
        <a:ln w="9525">
          <a:solidFill>
            <a:srgbClr val="FF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196"/>
  <sheetViews>
    <sheetView zoomScaleNormal="100" workbookViewId="0">
      <selection activeCell="A23" sqref="A23:L23"/>
    </sheetView>
  </sheetViews>
  <sheetFormatPr defaultRowHeight="12.75" x14ac:dyDescent="0.2"/>
  <cols>
    <col min="1" max="1" width="12.7109375" customWidth="1"/>
    <col min="2" max="2" width="12" customWidth="1"/>
    <col min="9" max="9" width="12.85546875" customWidth="1"/>
    <col min="10" max="10" width="7.28515625" customWidth="1"/>
    <col min="12" max="12" width="11.28515625" customWidth="1"/>
    <col min="13" max="13" width="10" customWidth="1"/>
  </cols>
  <sheetData>
    <row r="1" spans="1:13" ht="18" x14ac:dyDescent="0.25">
      <c r="A1" s="361" t="s">
        <v>137</v>
      </c>
      <c r="B1" s="362"/>
      <c r="C1" s="362"/>
      <c r="D1" s="362"/>
      <c r="E1" s="362"/>
      <c r="F1" s="362"/>
      <c r="G1" s="362"/>
      <c r="H1" s="362"/>
      <c r="I1" s="362"/>
      <c r="J1" s="362"/>
      <c r="K1" s="362"/>
      <c r="L1" s="362"/>
      <c r="M1" s="362"/>
    </row>
    <row r="2" spans="1:13" ht="9.75" customHeight="1" x14ac:dyDescent="0.2">
      <c r="A2" s="1"/>
      <c r="G2" s="30"/>
      <c r="H2" s="30"/>
      <c r="I2" s="30"/>
      <c r="J2" s="30"/>
      <c r="K2" s="30"/>
      <c r="L2" s="30"/>
      <c r="M2" s="30"/>
    </row>
    <row r="3" spans="1:13" x14ac:dyDescent="0.2">
      <c r="A3" s="1" t="s">
        <v>94</v>
      </c>
    </row>
    <row r="4" spans="1:13" x14ac:dyDescent="0.2">
      <c r="A4" s="2" t="s">
        <v>208</v>
      </c>
    </row>
    <row r="5" spans="1:13" x14ac:dyDescent="0.2">
      <c r="A5" s="2" t="s">
        <v>145</v>
      </c>
      <c r="B5" s="2"/>
    </row>
    <row r="6" spans="1:13" x14ac:dyDescent="0.2">
      <c r="A6" s="2"/>
    </row>
    <row r="7" spans="1:13" x14ac:dyDescent="0.2">
      <c r="A7" s="33" t="s">
        <v>93</v>
      </c>
      <c r="B7" s="28"/>
    </row>
    <row r="8" spans="1:13" x14ac:dyDescent="0.2">
      <c r="A8" s="337" t="s">
        <v>135</v>
      </c>
      <c r="B8" s="338"/>
      <c r="C8" s="338"/>
      <c r="D8" s="338"/>
      <c r="E8" s="338"/>
      <c r="F8" s="338"/>
      <c r="G8" s="338"/>
      <c r="H8" s="338"/>
      <c r="I8" s="338"/>
      <c r="J8" s="348"/>
      <c r="K8" s="348"/>
      <c r="L8" s="348"/>
    </row>
    <row r="9" spans="1:13" x14ac:dyDescent="0.2">
      <c r="A9" s="337" t="s">
        <v>146</v>
      </c>
      <c r="B9" s="348"/>
      <c r="C9" s="348"/>
      <c r="D9" s="348"/>
      <c r="E9" s="348"/>
      <c r="F9" s="348"/>
      <c r="G9" s="348"/>
      <c r="H9" s="348"/>
      <c r="I9" s="348"/>
      <c r="J9" s="348"/>
      <c r="K9" s="348"/>
      <c r="L9" s="348"/>
      <c r="M9" s="348"/>
    </row>
    <row r="10" spans="1:13" x14ac:dyDescent="0.2">
      <c r="A10" s="9"/>
      <c r="B10" s="30"/>
      <c r="C10" s="30"/>
      <c r="D10" s="30"/>
      <c r="E10" s="30"/>
      <c r="F10" s="30"/>
      <c r="G10" s="30"/>
      <c r="H10" s="30"/>
      <c r="I10" s="30"/>
      <c r="J10" s="30"/>
      <c r="K10" s="30"/>
      <c r="L10" s="30"/>
      <c r="M10" s="30"/>
    </row>
    <row r="11" spans="1:13" x14ac:dyDescent="0.2">
      <c r="A11" s="337" t="s">
        <v>24</v>
      </c>
      <c r="B11" s="338"/>
      <c r="C11" s="338"/>
      <c r="D11" s="338"/>
      <c r="E11" s="338"/>
      <c r="F11" s="338"/>
      <c r="G11" s="338"/>
      <c r="H11" s="338"/>
      <c r="I11" s="338"/>
      <c r="J11" s="338"/>
      <c r="K11" s="338"/>
      <c r="L11" s="338"/>
      <c r="M11" s="338"/>
    </row>
    <row r="12" spans="1:13" x14ac:dyDescent="0.2">
      <c r="A12" s="341" t="s">
        <v>134</v>
      </c>
      <c r="B12" s="342"/>
      <c r="C12" s="342"/>
      <c r="D12" s="342"/>
      <c r="E12" s="342"/>
      <c r="F12" s="342"/>
      <c r="G12" s="342"/>
      <c r="H12" s="342"/>
      <c r="I12" s="342"/>
      <c r="J12" s="342"/>
      <c r="K12" s="342"/>
      <c r="L12" s="342"/>
      <c r="M12" s="31"/>
    </row>
    <row r="13" spans="1:13" x14ac:dyDescent="0.2">
      <c r="A13" s="341" t="s">
        <v>136</v>
      </c>
      <c r="B13" s="342"/>
      <c r="C13" s="342"/>
      <c r="D13" s="342"/>
      <c r="E13" s="342"/>
      <c r="F13" s="342"/>
      <c r="G13" s="342"/>
      <c r="H13" s="342"/>
      <c r="I13" s="342"/>
      <c r="J13" s="342"/>
      <c r="K13" s="342"/>
      <c r="L13" s="342"/>
      <c r="M13" s="31"/>
    </row>
    <row r="14" spans="1:13" x14ac:dyDescent="0.2">
      <c r="A14" s="341" t="s">
        <v>147</v>
      </c>
      <c r="B14" s="342"/>
      <c r="C14" s="342"/>
      <c r="D14" s="342"/>
      <c r="E14" s="342"/>
      <c r="F14" s="342"/>
      <c r="G14" s="342"/>
      <c r="H14" s="342"/>
      <c r="I14" s="342"/>
      <c r="J14" s="342"/>
      <c r="K14" s="342"/>
      <c r="L14" s="342"/>
      <c r="M14" s="31"/>
    </row>
    <row r="15" spans="1:13" x14ac:dyDescent="0.2">
      <c r="A15" s="341" t="s">
        <v>25</v>
      </c>
      <c r="B15" s="342"/>
      <c r="C15" s="342"/>
      <c r="D15" s="342"/>
      <c r="E15" s="342"/>
      <c r="F15" s="342"/>
      <c r="G15" s="342"/>
      <c r="H15" s="342"/>
      <c r="I15" s="342"/>
      <c r="J15" s="342"/>
      <c r="K15" s="342"/>
      <c r="L15" s="342"/>
      <c r="M15" s="31"/>
    </row>
    <row r="16" spans="1:13" x14ac:dyDescent="0.2">
      <c r="A16" s="37"/>
      <c r="B16" s="38"/>
      <c r="C16" s="38"/>
      <c r="D16" s="38"/>
      <c r="E16" s="38"/>
      <c r="F16" s="38"/>
      <c r="G16" s="38"/>
      <c r="H16" s="38"/>
      <c r="I16" s="38"/>
      <c r="J16" s="38"/>
      <c r="K16" s="38"/>
      <c r="L16" s="38"/>
      <c r="M16" s="31"/>
    </row>
    <row r="17" spans="1:13" x14ac:dyDescent="0.2">
      <c r="A17" s="337" t="s">
        <v>148</v>
      </c>
      <c r="B17" s="348"/>
      <c r="C17" s="348"/>
      <c r="D17" s="348"/>
      <c r="E17" s="348"/>
      <c r="F17" s="348"/>
      <c r="G17" s="348"/>
      <c r="H17" s="348"/>
      <c r="I17" s="348"/>
      <c r="J17" s="348"/>
      <c r="K17" s="348"/>
      <c r="L17" s="348"/>
      <c r="M17" s="348"/>
    </row>
    <row r="18" spans="1:13" ht="10.5" customHeight="1" x14ac:dyDescent="0.2">
      <c r="A18" s="9"/>
      <c r="B18" s="30"/>
      <c r="C18" s="30"/>
      <c r="D18" s="30"/>
      <c r="E18" s="30"/>
      <c r="F18" s="30"/>
      <c r="G18" s="30"/>
      <c r="H18" s="30"/>
      <c r="I18" s="30"/>
      <c r="J18" s="30"/>
      <c r="K18" s="30"/>
      <c r="L18" s="30"/>
      <c r="M18" s="30"/>
    </row>
    <row r="19" spans="1:13" x14ac:dyDescent="0.2">
      <c r="A19" s="9"/>
      <c r="B19" s="96" t="s">
        <v>207</v>
      </c>
      <c r="C19" s="97"/>
      <c r="D19" s="97"/>
      <c r="E19" s="97"/>
      <c r="F19" s="97"/>
      <c r="G19" s="97"/>
      <c r="H19" s="97"/>
      <c r="I19" s="97"/>
      <c r="J19" s="97"/>
      <c r="K19" s="30"/>
      <c r="L19" s="30"/>
      <c r="M19" s="30"/>
    </row>
    <row r="20" spans="1:13" ht="9" customHeight="1" thickBot="1" x14ac:dyDescent="0.25">
      <c r="A20" s="50"/>
      <c r="B20" s="51"/>
      <c r="C20" s="51"/>
      <c r="D20" s="51"/>
      <c r="E20" s="51"/>
      <c r="F20" s="51"/>
      <c r="G20" s="51"/>
      <c r="H20" s="51"/>
      <c r="I20" s="51"/>
      <c r="J20" s="51"/>
      <c r="K20" s="51"/>
      <c r="L20" s="51"/>
      <c r="M20" s="51"/>
    </row>
    <row r="21" spans="1:13" ht="13.5" thickTop="1" x14ac:dyDescent="0.2">
      <c r="A21" s="9"/>
      <c r="B21" s="30"/>
      <c r="C21" s="30"/>
      <c r="D21" s="30"/>
      <c r="E21" s="30"/>
      <c r="F21" s="30"/>
      <c r="G21" s="30"/>
      <c r="H21" s="30"/>
      <c r="I21" s="30"/>
      <c r="J21" s="30"/>
      <c r="K21" s="30"/>
      <c r="L21" s="30"/>
      <c r="M21" s="30"/>
    </row>
    <row r="22" spans="1:13" ht="12.75" customHeight="1" x14ac:dyDescent="0.2">
      <c r="A22" s="368" t="s">
        <v>163</v>
      </c>
      <c r="B22" s="368"/>
      <c r="C22" s="368"/>
      <c r="D22" s="368"/>
      <c r="E22" s="368"/>
      <c r="F22" s="374"/>
      <c r="G22" s="374"/>
      <c r="H22" s="374"/>
      <c r="I22" s="374"/>
      <c r="J22" s="374"/>
    </row>
    <row r="23" spans="1:13" ht="40.5" customHeight="1" x14ac:dyDescent="0.2">
      <c r="A23" s="347" t="s">
        <v>131</v>
      </c>
      <c r="B23" s="348"/>
      <c r="C23" s="348"/>
      <c r="D23" s="348"/>
      <c r="E23" s="348"/>
      <c r="F23" s="348"/>
      <c r="G23" s="348"/>
      <c r="H23" s="348"/>
      <c r="I23" s="348"/>
      <c r="J23" s="348"/>
      <c r="K23" s="348"/>
      <c r="L23" s="348"/>
    </row>
    <row r="24" spans="1:13" ht="13.5" customHeight="1" x14ac:dyDescent="0.2">
      <c r="A24" s="29"/>
      <c r="B24" s="30"/>
      <c r="C24" s="30"/>
      <c r="D24" s="30"/>
      <c r="E24" s="30"/>
      <c r="F24" s="30"/>
      <c r="G24" s="30"/>
      <c r="H24" s="30"/>
      <c r="I24" s="30"/>
      <c r="J24" s="30"/>
      <c r="K24" s="30"/>
      <c r="L24" s="30"/>
    </row>
    <row r="25" spans="1:13" ht="25.5" customHeight="1" x14ac:dyDescent="0.2">
      <c r="A25" s="32" t="s">
        <v>95</v>
      </c>
      <c r="B25" s="337" t="s">
        <v>118</v>
      </c>
      <c r="C25" s="338"/>
      <c r="D25" s="338"/>
      <c r="E25" s="338"/>
      <c r="F25" s="338"/>
      <c r="G25" s="338"/>
      <c r="H25" s="338"/>
      <c r="I25" s="338"/>
      <c r="J25" s="348"/>
    </row>
    <row r="26" spans="1:13" ht="25.5" customHeight="1" thickBot="1" x14ac:dyDescent="0.25">
      <c r="A26" s="1" t="s">
        <v>130</v>
      </c>
      <c r="I26" s="31"/>
      <c r="J26" s="30"/>
    </row>
    <row r="27" spans="1:13" x14ac:dyDescent="0.2">
      <c r="A27" s="47" t="s">
        <v>97</v>
      </c>
      <c r="B27" s="370" t="s">
        <v>98</v>
      </c>
      <c r="C27" s="371"/>
      <c r="D27" s="371"/>
      <c r="E27" s="371"/>
      <c r="F27" s="371"/>
      <c r="G27" s="371"/>
      <c r="H27" s="371"/>
      <c r="I27" s="372"/>
      <c r="J27" s="372"/>
      <c r="K27" s="372"/>
      <c r="L27" s="372"/>
      <c r="M27" s="373"/>
    </row>
    <row r="28" spans="1:13" x14ac:dyDescent="0.2">
      <c r="A28" s="48" t="s">
        <v>99</v>
      </c>
      <c r="B28" s="350" t="s">
        <v>100</v>
      </c>
      <c r="C28" s="351"/>
      <c r="D28" s="351"/>
      <c r="E28" s="351"/>
      <c r="F28" s="351"/>
      <c r="G28" s="351"/>
      <c r="H28" s="351"/>
      <c r="I28" s="352"/>
      <c r="J28" s="352"/>
      <c r="K28" s="352"/>
      <c r="L28" s="352"/>
      <c r="M28" s="353"/>
    </row>
    <row r="29" spans="1:13" ht="12.75" customHeight="1" x14ac:dyDescent="0.2">
      <c r="A29" s="48" t="s">
        <v>101</v>
      </c>
      <c r="B29" s="350" t="s">
        <v>119</v>
      </c>
      <c r="C29" s="351"/>
      <c r="D29" s="351"/>
      <c r="E29" s="351"/>
      <c r="F29" s="351"/>
      <c r="G29" s="351"/>
      <c r="H29" s="351"/>
      <c r="I29" s="352"/>
      <c r="J29" s="352"/>
      <c r="K29" s="352"/>
      <c r="L29" s="352"/>
      <c r="M29" s="353"/>
    </row>
    <row r="30" spans="1:13" ht="12.75" customHeight="1" x14ac:dyDescent="0.2">
      <c r="A30" s="48" t="s">
        <v>102</v>
      </c>
      <c r="B30" s="350" t="s">
        <v>103</v>
      </c>
      <c r="C30" s="351"/>
      <c r="D30" s="351"/>
      <c r="E30" s="351"/>
      <c r="F30" s="351"/>
      <c r="G30" s="351"/>
      <c r="H30" s="351"/>
      <c r="I30" s="352"/>
      <c r="J30" s="352"/>
      <c r="K30" s="352"/>
      <c r="L30" s="352"/>
      <c r="M30" s="353"/>
    </row>
    <row r="31" spans="1:13" x14ac:dyDescent="0.2">
      <c r="A31" s="48" t="s">
        <v>104</v>
      </c>
      <c r="B31" s="350" t="s">
        <v>105</v>
      </c>
      <c r="C31" s="351"/>
      <c r="D31" s="351"/>
      <c r="E31" s="351"/>
      <c r="F31" s="351"/>
      <c r="G31" s="351"/>
      <c r="H31" s="351"/>
      <c r="I31" s="352"/>
      <c r="J31" s="352"/>
      <c r="K31" s="352"/>
      <c r="L31" s="352"/>
      <c r="M31" s="353"/>
    </row>
    <row r="32" spans="1:13" x14ac:dyDescent="0.2">
      <c r="A32" s="48" t="s">
        <v>106</v>
      </c>
      <c r="B32" s="350" t="s">
        <v>107</v>
      </c>
      <c r="C32" s="351"/>
      <c r="D32" s="351"/>
      <c r="E32" s="351"/>
      <c r="F32" s="351"/>
      <c r="G32" s="351"/>
      <c r="H32" s="351"/>
      <c r="I32" s="352"/>
      <c r="J32" s="352"/>
      <c r="K32" s="352"/>
      <c r="L32" s="352"/>
      <c r="M32" s="353"/>
    </row>
    <row r="33" spans="1:13" x14ac:dyDescent="0.2">
      <c r="A33" s="48" t="s">
        <v>108</v>
      </c>
      <c r="B33" s="350" t="s">
        <v>109</v>
      </c>
      <c r="C33" s="351"/>
      <c r="D33" s="351"/>
      <c r="E33" s="351"/>
      <c r="F33" s="351"/>
      <c r="G33" s="351"/>
      <c r="H33" s="351"/>
      <c r="I33" s="352"/>
      <c r="J33" s="352"/>
      <c r="K33" s="352"/>
      <c r="L33" s="352"/>
      <c r="M33" s="353"/>
    </row>
    <row r="34" spans="1:13" ht="32.25" customHeight="1" x14ac:dyDescent="0.2">
      <c r="A34" s="48" t="s">
        <v>110</v>
      </c>
      <c r="B34" s="350" t="s">
        <v>111</v>
      </c>
      <c r="C34" s="351"/>
      <c r="D34" s="351"/>
      <c r="E34" s="351"/>
      <c r="F34" s="351"/>
      <c r="G34" s="351"/>
      <c r="H34" s="351"/>
      <c r="I34" s="352"/>
      <c r="J34" s="352"/>
      <c r="K34" s="352"/>
      <c r="L34" s="352"/>
      <c r="M34" s="353"/>
    </row>
    <row r="35" spans="1:13" x14ac:dyDescent="0.2">
      <c r="A35" s="48" t="s">
        <v>112</v>
      </c>
      <c r="B35" s="350" t="s">
        <v>113</v>
      </c>
      <c r="C35" s="351"/>
      <c r="D35" s="351"/>
      <c r="E35" s="351"/>
      <c r="F35" s="351"/>
      <c r="G35" s="351"/>
      <c r="H35" s="351"/>
      <c r="I35" s="352"/>
      <c r="J35" s="352"/>
      <c r="K35" s="352"/>
      <c r="L35" s="352"/>
      <c r="M35" s="353"/>
    </row>
    <row r="36" spans="1:13" ht="29.25" customHeight="1" x14ac:dyDescent="0.2">
      <c r="A36" s="48" t="s">
        <v>114</v>
      </c>
      <c r="B36" s="350" t="s">
        <v>115</v>
      </c>
      <c r="C36" s="351"/>
      <c r="D36" s="351"/>
      <c r="E36" s="351"/>
      <c r="F36" s="351"/>
      <c r="G36" s="351"/>
      <c r="H36" s="351"/>
      <c r="I36" s="352"/>
      <c r="J36" s="352"/>
      <c r="K36" s="352"/>
      <c r="L36" s="352"/>
      <c r="M36" s="353"/>
    </row>
    <row r="37" spans="1:13" ht="13.5" thickBot="1" x14ac:dyDescent="0.25">
      <c r="A37" s="49" t="s">
        <v>116</v>
      </c>
      <c r="B37" s="356" t="s">
        <v>117</v>
      </c>
      <c r="C37" s="357"/>
      <c r="D37" s="357"/>
      <c r="E37" s="357"/>
      <c r="F37" s="357"/>
      <c r="G37" s="357"/>
      <c r="H37" s="357"/>
      <c r="I37" s="358"/>
      <c r="J37" s="358"/>
      <c r="K37" s="358"/>
      <c r="L37" s="358"/>
      <c r="M37" s="359"/>
    </row>
    <row r="38" spans="1:13" x14ac:dyDescent="0.2">
      <c r="A38" s="32"/>
      <c r="B38" s="9"/>
      <c r="C38" s="31"/>
      <c r="D38" s="31"/>
      <c r="E38" s="31"/>
      <c r="F38" s="31"/>
      <c r="G38" s="31"/>
      <c r="H38" s="31"/>
      <c r="I38" s="31"/>
      <c r="J38" s="30"/>
    </row>
    <row r="39" spans="1:13" x14ac:dyDescent="0.2">
      <c r="A39" s="32"/>
      <c r="B39" s="9"/>
      <c r="C39" s="31"/>
      <c r="D39" s="31"/>
      <c r="E39" s="31"/>
      <c r="F39" s="31"/>
      <c r="G39" s="31"/>
      <c r="H39" s="31"/>
      <c r="I39" s="31"/>
      <c r="J39" s="30"/>
    </row>
    <row r="40" spans="1:13" x14ac:dyDescent="0.2">
      <c r="A40" s="368" t="s">
        <v>162</v>
      </c>
      <c r="B40" s="368"/>
      <c r="C40" s="368"/>
      <c r="D40" s="368"/>
      <c r="E40" s="368"/>
      <c r="F40" s="369"/>
      <c r="G40" s="369"/>
      <c r="H40" s="31"/>
      <c r="I40" s="31"/>
      <c r="J40" s="30"/>
    </row>
    <row r="41" spans="1:13" x14ac:dyDescent="0.2">
      <c r="A41" s="32"/>
      <c r="B41" s="9"/>
      <c r="C41" s="31"/>
      <c r="D41" s="31"/>
      <c r="E41" s="31"/>
      <c r="F41" s="31"/>
      <c r="G41" s="31"/>
      <c r="H41" s="31"/>
      <c r="I41" s="31"/>
      <c r="J41" s="30"/>
    </row>
    <row r="42" spans="1:13" x14ac:dyDescent="0.2">
      <c r="A42" s="1" t="s">
        <v>96</v>
      </c>
      <c r="B42" s="2" t="s">
        <v>31</v>
      </c>
    </row>
    <row r="43" spans="1:13" x14ac:dyDescent="0.2">
      <c r="B43" s="2" t="s">
        <v>128</v>
      </c>
    </row>
    <row r="44" spans="1:13" x14ac:dyDescent="0.2">
      <c r="B44" s="2" t="s">
        <v>149</v>
      </c>
    </row>
    <row r="45" spans="1:13" x14ac:dyDescent="0.2">
      <c r="B45" s="2" t="s">
        <v>132</v>
      </c>
    </row>
    <row r="46" spans="1:13" x14ac:dyDescent="0.2">
      <c r="B46" s="337" t="s">
        <v>133</v>
      </c>
      <c r="C46" s="338"/>
      <c r="D46" s="338"/>
      <c r="E46" s="338"/>
      <c r="F46" s="338"/>
      <c r="G46" s="338"/>
      <c r="H46" s="338"/>
      <c r="I46" s="338"/>
      <c r="J46" s="338"/>
      <c r="K46" s="2" t="s">
        <v>120</v>
      </c>
    </row>
    <row r="47" spans="1:13" ht="7.5" customHeight="1" x14ac:dyDescent="0.2"/>
    <row r="48" spans="1:13" x14ac:dyDescent="0.2">
      <c r="B48" s="366" t="s">
        <v>126</v>
      </c>
      <c r="C48" s="367"/>
      <c r="D48" s="367"/>
      <c r="E48" s="367"/>
      <c r="F48" s="367"/>
      <c r="G48" s="31"/>
      <c r="H48" s="31"/>
      <c r="I48" s="31"/>
      <c r="J48" s="31"/>
      <c r="K48" s="2"/>
    </row>
    <row r="49" spans="2:13" x14ac:dyDescent="0.2">
      <c r="B49" s="366" t="s">
        <v>127</v>
      </c>
      <c r="C49" s="367"/>
      <c r="D49" s="367"/>
      <c r="E49" s="367"/>
      <c r="F49" s="367"/>
      <c r="G49" s="348"/>
      <c r="H49" s="348"/>
      <c r="I49" s="348"/>
      <c r="J49" s="348"/>
      <c r="K49" s="348"/>
      <c r="L49" s="348"/>
      <c r="M49" s="348"/>
    </row>
    <row r="50" spans="2:13" x14ac:dyDescent="0.2">
      <c r="B50" s="39"/>
      <c r="C50" s="40"/>
      <c r="D50" s="40"/>
      <c r="E50" s="40"/>
      <c r="F50" s="40"/>
      <c r="G50" s="30"/>
      <c r="H50" s="30"/>
      <c r="I50" s="30"/>
      <c r="J50" s="30"/>
      <c r="K50" s="30"/>
      <c r="L50" s="30"/>
    </row>
    <row r="51" spans="2:13" ht="25.5" customHeight="1" x14ac:dyDescent="0.2">
      <c r="B51" s="9"/>
      <c r="C51" s="31"/>
      <c r="D51" s="41" t="s">
        <v>125</v>
      </c>
      <c r="E51" s="338"/>
      <c r="F51" s="338"/>
      <c r="G51" s="338"/>
      <c r="H51" s="31"/>
      <c r="I51" s="31"/>
      <c r="J51" s="44" t="s">
        <v>124</v>
      </c>
      <c r="K51" s="42" t="s">
        <v>123</v>
      </c>
      <c r="L51" s="43" t="s">
        <v>121</v>
      </c>
      <c r="M51" s="45" t="s">
        <v>122</v>
      </c>
    </row>
    <row r="52" spans="2:13" ht="12.75" customHeight="1" x14ac:dyDescent="0.2">
      <c r="B52" s="5" t="s">
        <v>63</v>
      </c>
      <c r="C52" s="17" t="s">
        <v>61</v>
      </c>
      <c r="D52" s="8">
        <v>1</v>
      </c>
      <c r="E52" s="363" t="s">
        <v>60</v>
      </c>
      <c r="F52" s="364"/>
      <c r="G52" s="365"/>
      <c r="H52" s="10"/>
      <c r="I52" s="6"/>
      <c r="J52" s="12"/>
      <c r="K52" s="15"/>
      <c r="L52" s="16"/>
      <c r="M52" s="18">
        <f>SUM(L53:L55)*D52</f>
        <v>7258</v>
      </c>
    </row>
    <row r="53" spans="2:13" x14ac:dyDescent="0.2">
      <c r="B53" s="3"/>
      <c r="C53" s="7"/>
      <c r="D53" s="7"/>
      <c r="E53" s="34"/>
      <c r="F53" s="35"/>
      <c r="G53" s="36"/>
      <c r="H53" s="11" t="s">
        <v>67</v>
      </c>
      <c r="I53" s="4" t="s">
        <v>64</v>
      </c>
      <c r="J53" s="12">
        <v>1</v>
      </c>
      <c r="K53" s="13">
        <v>813</v>
      </c>
      <c r="L53" s="14">
        <f>K53*J53</f>
        <v>813</v>
      </c>
      <c r="M53" s="19"/>
    </row>
    <row r="54" spans="2:13" x14ac:dyDescent="0.2">
      <c r="B54" s="3"/>
      <c r="C54" s="7"/>
      <c r="D54" s="7"/>
      <c r="E54" s="34"/>
      <c r="F54" s="35"/>
      <c r="G54" s="36"/>
      <c r="H54" s="11" t="s">
        <v>68</v>
      </c>
      <c r="I54" s="4" t="s">
        <v>65</v>
      </c>
      <c r="J54" s="12">
        <v>1</v>
      </c>
      <c r="K54" s="13">
        <v>2738</v>
      </c>
      <c r="L54" s="14">
        <f>K54*J54</f>
        <v>2738</v>
      </c>
      <c r="M54" s="19"/>
    </row>
    <row r="55" spans="2:13" x14ac:dyDescent="0.2">
      <c r="B55" s="3"/>
      <c r="C55" s="7"/>
      <c r="D55" s="7"/>
      <c r="E55" s="34"/>
      <c r="F55" s="35"/>
      <c r="G55" s="36"/>
      <c r="H55" s="11" t="s">
        <v>69</v>
      </c>
      <c r="I55" s="4" t="s">
        <v>66</v>
      </c>
      <c r="J55" s="12">
        <v>1</v>
      </c>
      <c r="K55" s="13">
        <v>3707</v>
      </c>
      <c r="L55" s="14">
        <f>K55*J55</f>
        <v>3707</v>
      </c>
      <c r="M55" s="19"/>
    </row>
    <row r="56" spans="2:13" x14ac:dyDescent="0.2">
      <c r="B56" s="9"/>
      <c r="C56" s="31"/>
      <c r="D56" s="31"/>
      <c r="E56" s="31"/>
      <c r="F56" s="31"/>
      <c r="G56" s="31"/>
      <c r="H56" s="31"/>
      <c r="I56" s="31"/>
      <c r="J56" s="31"/>
      <c r="K56" s="2"/>
    </row>
    <row r="57" spans="2:13" ht="26.25" customHeight="1" x14ac:dyDescent="0.2">
      <c r="B57" s="349" t="s">
        <v>138</v>
      </c>
      <c r="C57" s="348"/>
      <c r="D57" s="348"/>
      <c r="E57" s="348"/>
      <c r="F57" s="348"/>
      <c r="G57" s="348"/>
      <c r="H57" s="348"/>
      <c r="I57" s="348"/>
      <c r="J57" s="348"/>
      <c r="K57" s="348"/>
      <c r="L57" s="348"/>
      <c r="M57" s="348"/>
    </row>
    <row r="58" spans="2:13" x14ac:dyDescent="0.2">
      <c r="B58" s="46"/>
      <c r="C58" s="30"/>
      <c r="D58" s="30"/>
      <c r="E58" s="30"/>
      <c r="F58" s="30"/>
      <c r="G58" s="30"/>
      <c r="H58" s="30"/>
      <c r="I58" s="30"/>
      <c r="J58" s="30"/>
      <c r="K58" s="30"/>
      <c r="L58" s="30"/>
      <c r="M58" s="30"/>
    </row>
    <row r="59" spans="2:13" ht="24.75" customHeight="1" x14ac:dyDescent="0.2">
      <c r="B59" s="337" t="s">
        <v>129</v>
      </c>
      <c r="C59" s="338"/>
      <c r="D59" s="338"/>
      <c r="E59" s="338"/>
      <c r="F59" s="338"/>
      <c r="G59" s="338"/>
      <c r="H59" s="338"/>
      <c r="I59" s="338"/>
      <c r="J59" s="338"/>
      <c r="K59" s="338"/>
      <c r="L59" s="338"/>
      <c r="M59" s="338"/>
    </row>
    <row r="60" spans="2:13" ht="15" customHeight="1" x14ac:dyDescent="0.2">
      <c r="B60" s="9"/>
      <c r="C60" s="31"/>
      <c r="D60" s="31"/>
      <c r="E60" s="31"/>
      <c r="F60" s="31"/>
      <c r="G60" s="31"/>
      <c r="H60" s="31"/>
      <c r="I60" s="31"/>
      <c r="J60" s="31"/>
      <c r="K60" s="31"/>
      <c r="L60" s="31"/>
      <c r="M60" s="31"/>
    </row>
    <row r="61" spans="2:13" ht="25.5" customHeight="1" x14ac:dyDescent="0.2">
      <c r="B61" s="337" t="s">
        <v>139</v>
      </c>
      <c r="C61" s="338"/>
      <c r="D61" s="338"/>
      <c r="E61" s="338"/>
      <c r="F61" s="338"/>
      <c r="G61" s="338"/>
      <c r="H61" s="338"/>
      <c r="I61" s="338"/>
      <c r="J61" s="338"/>
      <c r="K61" s="338"/>
      <c r="L61" s="338"/>
      <c r="M61" s="338"/>
    </row>
    <row r="62" spans="2:13" x14ac:dyDescent="0.2">
      <c r="B62" s="2"/>
    </row>
    <row r="63" spans="2:13" ht="27" customHeight="1" x14ac:dyDescent="0.2">
      <c r="B63" s="337" t="s">
        <v>150</v>
      </c>
      <c r="C63" s="338"/>
      <c r="D63" s="338"/>
      <c r="E63" s="338"/>
      <c r="F63" s="338"/>
      <c r="G63" s="338"/>
      <c r="H63" s="338"/>
      <c r="I63" s="338"/>
      <c r="J63" s="338"/>
      <c r="K63" s="338"/>
      <c r="L63" s="338"/>
      <c r="M63" s="338"/>
    </row>
    <row r="64" spans="2:13" x14ac:dyDescent="0.2">
      <c r="B64" s="9"/>
      <c r="C64" s="31"/>
      <c r="D64" s="31"/>
      <c r="E64" s="31"/>
      <c r="F64" s="31"/>
      <c r="G64" s="31"/>
      <c r="H64" s="31"/>
      <c r="I64" s="31"/>
      <c r="J64" s="31"/>
      <c r="K64" s="31"/>
      <c r="L64" s="31"/>
      <c r="M64" s="31"/>
    </row>
    <row r="65" spans="1:13" x14ac:dyDescent="0.2">
      <c r="A65" s="1" t="s">
        <v>161</v>
      </c>
      <c r="B65" s="2"/>
    </row>
    <row r="66" spans="1:13" x14ac:dyDescent="0.2">
      <c r="A66" s="52" t="s">
        <v>153</v>
      </c>
      <c r="B66" s="2" t="s">
        <v>140</v>
      </c>
    </row>
    <row r="67" spans="1:13" x14ac:dyDescent="0.2">
      <c r="A67" s="52" t="s">
        <v>154</v>
      </c>
      <c r="B67" s="2" t="s">
        <v>141</v>
      </c>
    </row>
    <row r="68" spans="1:13" x14ac:dyDescent="0.2">
      <c r="A68" s="52" t="s">
        <v>155</v>
      </c>
      <c r="B68" s="2" t="s">
        <v>142</v>
      </c>
    </row>
    <row r="69" spans="1:13" x14ac:dyDescent="0.2">
      <c r="A69" s="52" t="s">
        <v>156</v>
      </c>
      <c r="B69" s="2" t="s">
        <v>143</v>
      </c>
    </row>
    <row r="70" spans="1:13" x14ac:dyDescent="0.2">
      <c r="A70" s="52" t="s">
        <v>157</v>
      </c>
      <c r="B70" s="2" t="s">
        <v>144</v>
      </c>
    </row>
    <row r="71" spans="1:13" x14ac:dyDescent="0.2">
      <c r="A71" s="52" t="s">
        <v>158</v>
      </c>
      <c r="B71" s="2" t="s">
        <v>151</v>
      </c>
    </row>
    <row r="72" spans="1:13" x14ac:dyDescent="0.2">
      <c r="A72" s="52" t="s">
        <v>159</v>
      </c>
      <c r="B72" s="87" t="s">
        <v>53</v>
      </c>
    </row>
    <row r="73" spans="1:13" ht="12.75" customHeight="1" x14ac:dyDescent="0.2">
      <c r="A73" s="52" t="s">
        <v>160</v>
      </c>
      <c r="B73" s="2" t="s">
        <v>152</v>
      </c>
    </row>
    <row r="74" spans="1:13" ht="12.75" customHeight="1" x14ac:dyDescent="0.2"/>
    <row r="75" spans="1:13" x14ac:dyDescent="0.2">
      <c r="B75" s="9"/>
      <c r="C75" s="31"/>
      <c r="D75" s="31"/>
      <c r="E75" s="31"/>
      <c r="F75" s="31"/>
      <c r="G75" s="31"/>
      <c r="H75" s="31"/>
      <c r="I75" s="31"/>
      <c r="J75" s="31"/>
      <c r="K75" s="31"/>
      <c r="L75" s="31"/>
      <c r="M75" s="31"/>
    </row>
    <row r="76" spans="1:13" x14ac:dyDescent="0.2">
      <c r="B76" s="9"/>
      <c r="C76" s="31"/>
      <c r="D76" s="31"/>
      <c r="E76" s="31"/>
      <c r="F76" s="31"/>
      <c r="G76" s="31"/>
      <c r="H76" s="31"/>
      <c r="I76" s="31"/>
      <c r="J76" s="31"/>
      <c r="K76" s="31"/>
      <c r="L76" s="31"/>
      <c r="M76" s="31"/>
    </row>
    <row r="77" spans="1:13" x14ac:dyDescent="0.2">
      <c r="B77" s="9"/>
      <c r="C77" s="31"/>
      <c r="D77" s="31"/>
      <c r="E77" s="31"/>
      <c r="F77" s="31"/>
      <c r="G77" s="31"/>
      <c r="H77" s="31"/>
      <c r="I77" s="31"/>
      <c r="J77" s="31"/>
      <c r="K77" s="31"/>
      <c r="L77" s="31"/>
      <c r="M77" s="31"/>
    </row>
    <row r="78" spans="1:13" x14ac:dyDescent="0.2">
      <c r="B78" s="9"/>
      <c r="C78" s="31"/>
      <c r="D78" s="31"/>
      <c r="E78" s="31"/>
      <c r="F78" s="31"/>
      <c r="G78" s="31"/>
      <c r="H78" s="31"/>
      <c r="I78" s="31"/>
      <c r="J78" s="31"/>
      <c r="K78" s="31"/>
      <c r="L78" s="31"/>
      <c r="M78" s="31"/>
    </row>
    <row r="80" spans="1:13" x14ac:dyDescent="0.2">
      <c r="A80" s="345" t="s">
        <v>164</v>
      </c>
      <c r="B80" s="345"/>
      <c r="C80" s="345"/>
      <c r="D80" s="345"/>
      <c r="E80" s="345"/>
      <c r="F80" s="346"/>
      <c r="G80" s="346"/>
      <c r="H80" s="346"/>
    </row>
    <row r="81" spans="1:14" ht="27" customHeight="1" x14ac:dyDescent="0.2">
      <c r="A81" s="347" t="s">
        <v>169</v>
      </c>
      <c r="B81" s="348"/>
      <c r="C81" s="348"/>
      <c r="D81" s="348"/>
      <c r="E81" s="348"/>
      <c r="F81" s="348"/>
      <c r="G81" s="348"/>
      <c r="H81" s="348"/>
      <c r="I81" s="348"/>
      <c r="J81" s="348"/>
      <c r="K81" s="348"/>
      <c r="L81" s="348"/>
    </row>
    <row r="83" spans="1:14" x14ac:dyDescent="0.2">
      <c r="A83" s="2" t="s">
        <v>165</v>
      </c>
    </row>
    <row r="84" spans="1:14" x14ac:dyDescent="0.2">
      <c r="A84" s="2" t="s">
        <v>166</v>
      </c>
    </row>
    <row r="85" spans="1:14" x14ac:dyDescent="0.2">
      <c r="A85" s="2" t="s">
        <v>167</v>
      </c>
    </row>
    <row r="87" spans="1:14" x14ac:dyDescent="0.2">
      <c r="A87" s="2" t="s">
        <v>2</v>
      </c>
    </row>
    <row r="88" spans="1:14" x14ac:dyDescent="0.2">
      <c r="A88" s="2" t="s">
        <v>168</v>
      </c>
    </row>
    <row r="89" spans="1:14" x14ac:dyDescent="0.2">
      <c r="A89" s="2" t="s">
        <v>171</v>
      </c>
    </row>
    <row r="90" spans="1:14" x14ac:dyDescent="0.2">
      <c r="A90" s="53" t="s">
        <v>170</v>
      </c>
    </row>
    <row r="91" spans="1:14" x14ac:dyDescent="0.2">
      <c r="A91" s="53" t="s">
        <v>175</v>
      </c>
    </row>
    <row r="92" spans="1:14" x14ac:dyDescent="0.2">
      <c r="A92" s="53" t="s">
        <v>172</v>
      </c>
    </row>
    <row r="93" spans="1:14" ht="26.25" customHeight="1" x14ac:dyDescent="0.2">
      <c r="A93" s="343" t="s">
        <v>176</v>
      </c>
      <c r="B93" s="344"/>
      <c r="C93" s="344"/>
      <c r="D93" s="344"/>
      <c r="E93" s="344"/>
      <c r="F93" s="344"/>
      <c r="G93" s="344"/>
      <c r="H93" s="344"/>
      <c r="I93" s="344"/>
      <c r="J93" s="344"/>
      <c r="K93" s="344"/>
      <c r="L93" s="344"/>
      <c r="M93" s="344"/>
      <c r="N93" s="2" t="s">
        <v>120</v>
      </c>
    </row>
    <row r="94" spans="1:14" x14ac:dyDescent="0.2">
      <c r="A94" s="2" t="s">
        <v>173</v>
      </c>
    </row>
    <row r="96" spans="1:14" x14ac:dyDescent="0.2">
      <c r="A96" s="2" t="s">
        <v>174</v>
      </c>
    </row>
    <row r="97" spans="1:13" x14ac:dyDescent="0.2">
      <c r="A97" s="2" t="s">
        <v>32</v>
      </c>
    </row>
    <row r="98" spans="1:13" ht="25.5" customHeight="1" x14ac:dyDescent="0.2">
      <c r="A98" s="337" t="s">
        <v>4</v>
      </c>
      <c r="B98" s="338"/>
      <c r="C98" s="338"/>
      <c r="D98" s="338"/>
      <c r="E98" s="338"/>
      <c r="F98" s="338"/>
      <c r="G98" s="338"/>
      <c r="H98" s="338"/>
      <c r="I98" s="338"/>
      <c r="J98" s="338"/>
      <c r="K98" s="338"/>
      <c r="L98" s="338"/>
    </row>
    <row r="99" spans="1:13" x14ac:dyDescent="0.2">
      <c r="A99" s="2" t="s">
        <v>3</v>
      </c>
    </row>
    <row r="100" spans="1:13" x14ac:dyDescent="0.2">
      <c r="A100" s="53" t="s">
        <v>177</v>
      </c>
    </row>
    <row r="101" spans="1:13" x14ac:dyDescent="0.2">
      <c r="A101" s="53" t="s">
        <v>178</v>
      </c>
    </row>
    <row r="103" spans="1:13" x14ac:dyDescent="0.2">
      <c r="A103" t="s">
        <v>179</v>
      </c>
    </row>
    <row r="104" spans="1:13" x14ac:dyDescent="0.2">
      <c r="A104" t="s">
        <v>180</v>
      </c>
    </row>
    <row r="105" spans="1:13" x14ac:dyDescent="0.2">
      <c r="A105" t="s">
        <v>181</v>
      </c>
    </row>
    <row r="106" spans="1:13" x14ac:dyDescent="0.2">
      <c r="A106" t="s">
        <v>182</v>
      </c>
    </row>
    <row r="108" spans="1:13" x14ac:dyDescent="0.2">
      <c r="A108" s="354" t="s">
        <v>197</v>
      </c>
      <c r="B108" s="354"/>
      <c r="C108" s="354"/>
      <c r="D108" s="354"/>
      <c r="E108" s="354"/>
      <c r="F108" s="355"/>
      <c r="G108" s="355"/>
      <c r="H108" s="355"/>
      <c r="I108" s="355"/>
      <c r="J108" s="355"/>
      <c r="M108" s="31"/>
    </row>
    <row r="109" spans="1:13" ht="41.25" customHeight="1" x14ac:dyDescent="0.2">
      <c r="A109" s="375" t="s">
        <v>209</v>
      </c>
      <c r="B109" s="338"/>
      <c r="C109" s="338"/>
      <c r="D109" s="338"/>
      <c r="E109" s="338"/>
      <c r="F109" s="338"/>
      <c r="G109" s="338"/>
      <c r="H109" s="338"/>
      <c r="I109" s="338"/>
      <c r="J109" s="338"/>
      <c r="K109" s="338"/>
      <c r="L109" s="338"/>
      <c r="M109" s="338"/>
    </row>
    <row r="110" spans="1:13" x14ac:dyDescent="0.2">
      <c r="B110" s="1"/>
    </row>
    <row r="111" spans="1:13" x14ac:dyDescent="0.2">
      <c r="A111" s="1" t="s">
        <v>203</v>
      </c>
      <c r="C111" s="31"/>
      <c r="D111" s="31"/>
      <c r="E111" s="31"/>
      <c r="F111" s="31"/>
      <c r="G111" s="31"/>
      <c r="H111" s="31"/>
      <c r="I111" s="31"/>
      <c r="J111" s="30"/>
      <c r="M111" s="31"/>
    </row>
    <row r="112" spans="1:13" x14ac:dyDescent="0.2">
      <c r="A112" s="2" t="s">
        <v>198</v>
      </c>
      <c r="C112" s="31"/>
      <c r="D112" s="31"/>
      <c r="E112" s="31"/>
      <c r="F112" s="31"/>
      <c r="G112" s="31"/>
      <c r="H112" s="31"/>
      <c r="I112" s="31"/>
      <c r="J112" s="31"/>
      <c r="K112" s="31"/>
      <c r="L112" s="31"/>
      <c r="M112" s="31"/>
    </row>
    <row r="113" spans="1:13" x14ac:dyDescent="0.2">
      <c r="A113" s="2" t="s">
        <v>199</v>
      </c>
      <c r="C113" s="31"/>
      <c r="D113" s="31"/>
      <c r="E113" s="31"/>
      <c r="F113" s="31"/>
      <c r="G113" s="31"/>
      <c r="H113" s="31"/>
      <c r="I113" s="31"/>
      <c r="J113" s="31"/>
      <c r="K113" s="31"/>
      <c r="L113" s="31"/>
      <c r="M113" s="31"/>
    </row>
    <row r="114" spans="1:13" x14ac:dyDescent="0.2">
      <c r="A114" s="2" t="s">
        <v>201</v>
      </c>
      <c r="C114" s="31"/>
      <c r="D114" s="31"/>
      <c r="E114" s="31"/>
      <c r="F114" s="31"/>
      <c r="G114" s="31"/>
      <c r="H114" s="31"/>
      <c r="I114" s="31"/>
      <c r="J114" s="31"/>
      <c r="K114" s="31"/>
      <c r="L114" s="31"/>
      <c r="M114" s="31"/>
    </row>
    <row r="115" spans="1:13" x14ac:dyDescent="0.2">
      <c r="A115" s="2" t="s">
        <v>214</v>
      </c>
      <c r="C115" s="31"/>
      <c r="D115" s="31"/>
      <c r="E115" s="31"/>
      <c r="F115" s="31"/>
      <c r="G115" s="31"/>
      <c r="H115" s="31"/>
      <c r="I115" s="31"/>
      <c r="J115" s="31"/>
      <c r="K115" s="31"/>
      <c r="L115" s="31"/>
      <c r="M115" s="31"/>
    </row>
    <row r="116" spans="1:13" x14ac:dyDescent="0.2">
      <c r="B116" s="9"/>
      <c r="C116" s="31"/>
      <c r="D116" s="31"/>
      <c r="E116" s="31"/>
      <c r="F116" s="31"/>
      <c r="G116" s="31"/>
      <c r="H116" s="31"/>
      <c r="I116" s="31"/>
      <c r="J116" s="31"/>
      <c r="K116" s="31"/>
      <c r="L116" s="31"/>
      <c r="M116" s="31"/>
    </row>
    <row r="117" spans="1:13" x14ac:dyDescent="0.2">
      <c r="A117" s="360" t="s">
        <v>200</v>
      </c>
      <c r="B117" s="338"/>
      <c r="C117" s="338"/>
      <c r="D117" s="338"/>
      <c r="E117" s="338"/>
      <c r="F117" s="338"/>
      <c r="G117" s="338"/>
      <c r="H117" s="338"/>
      <c r="I117" s="338"/>
      <c r="J117" s="338"/>
      <c r="K117" s="338"/>
      <c r="L117" s="338"/>
      <c r="M117" s="338"/>
    </row>
    <row r="120" spans="1:13" ht="15.75" x14ac:dyDescent="0.25">
      <c r="A120" s="72" t="s">
        <v>183</v>
      </c>
      <c r="B120" s="73"/>
      <c r="C120" s="73"/>
      <c r="D120" s="73"/>
      <c r="E120" s="73"/>
      <c r="F120" s="74"/>
    </row>
    <row r="121" spans="1:13" ht="25.5" customHeight="1" x14ac:dyDescent="0.2">
      <c r="A121" s="337" t="s">
        <v>202</v>
      </c>
      <c r="B121" s="338"/>
      <c r="C121" s="338"/>
      <c r="D121" s="338"/>
      <c r="E121" s="338"/>
      <c r="F121" s="338"/>
      <c r="G121" s="338"/>
      <c r="H121" s="338"/>
      <c r="I121" s="338"/>
      <c r="J121" s="338"/>
      <c r="K121" s="338"/>
      <c r="L121" s="338"/>
      <c r="M121" s="338"/>
    </row>
    <row r="122" spans="1:13" x14ac:dyDescent="0.2">
      <c r="A122" s="2" t="s">
        <v>26</v>
      </c>
    </row>
    <row r="123" spans="1:13" x14ac:dyDescent="0.2">
      <c r="A123" s="2" t="s">
        <v>27</v>
      </c>
    </row>
    <row r="124" spans="1:13" x14ac:dyDescent="0.2">
      <c r="A124" s="2" t="s">
        <v>28</v>
      </c>
    </row>
    <row r="125" spans="1:13" x14ac:dyDescent="0.2">
      <c r="A125" s="2" t="s">
        <v>29</v>
      </c>
    </row>
    <row r="126" spans="1:13" x14ac:dyDescent="0.2">
      <c r="A126" s="2" t="s">
        <v>52</v>
      </c>
    </row>
    <row r="127" spans="1:13" x14ac:dyDescent="0.2">
      <c r="A127" s="2" t="s">
        <v>204</v>
      </c>
    </row>
    <row r="128" spans="1:13" x14ac:dyDescent="0.2">
      <c r="A128" s="2" t="s">
        <v>205</v>
      </c>
    </row>
    <row r="129" spans="1:6" x14ac:dyDescent="0.2">
      <c r="A129" s="2"/>
    </row>
    <row r="131" spans="1:6" x14ac:dyDescent="0.2">
      <c r="A131" s="1" t="s">
        <v>184</v>
      </c>
    </row>
    <row r="132" spans="1:6" x14ac:dyDescent="0.2">
      <c r="A132" s="2" t="s">
        <v>206</v>
      </c>
    </row>
    <row r="133" spans="1:6" x14ac:dyDescent="0.2">
      <c r="A133" s="2" t="s">
        <v>185</v>
      </c>
    </row>
    <row r="134" spans="1:6" x14ac:dyDescent="0.2">
      <c r="A134" s="64" t="s">
        <v>194</v>
      </c>
      <c r="B134" s="63"/>
      <c r="C134" s="63"/>
      <c r="D134" s="63"/>
    </row>
    <row r="135" spans="1:6" x14ac:dyDescent="0.2">
      <c r="A135" s="2" t="s">
        <v>51</v>
      </c>
    </row>
    <row r="136" spans="1:6" x14ac:dyDescent="0.2">
      <c r="A136" s="2"/>
    </row>
    <row r="139" spans="1:6" ht="15.75" x14ac:dyDescent="0.25">
      <c r="A139" s="72" t="s">
        <v>5</v>
      </c>
      <c r="B139" s="73"/>
      <c r="C139" s="73"/>
      <c r="D139" s="73"/>
      <c r="E139" s="73"/>
      <c r="F139" s="74"/>
    </row>
    <row r="140" spans="1:6" x14ac:dyDescent="0.2">
      <c r="A140" s="2" t="s">
        <v>6</v>
      </c>
    </row>
    <row r="141" spans="1:6" x14ac:dyDescent="0.2">
      <c r="A141" s="2" t="s">
        <v>7</v>
      </c>
    </row>
    <row r="142" spans="1:6" x14ac:dyDescent="0.2">
      <c r="A142" s="2" t="s">
        <v>8</v>
      </c>
    </row>
    <row r="143" spans="1:6" x14ac:dyDescent="0.2">
      <c r="A143" s="2" t="s">
        <v>9</v>
      </c>
    </row>
    <row r="144" spans="1:6" x14ac:dyDescent="0.2">
      <c r="A144" s="2" t="s">
        <v>10</v>
      </c>
    </row>
    <row r="145" spans="1:13" x14ac:dyDescent="0.2">
      <c r="A145" s="2" t="s">
        <v>9</v>
      </c>
    </row>
    <row r="146" spans="1:13" x14ac:dyDescent="0.2">
      <c r="A146" s="2"/>
    </row>
    <row r="147" spans="1:13" ht="31.5" customHeight="1" x14ac:dyDescent="0.2">
      <c r="A147" s="339" t="s">
        <v>30</v>
      </c>
      <c r="B147" s="340"/>
      <c r="C147" s="340"/>
      <c r="D147" s="340"/>
      <c r="E147" s="340"/>
      <c r="F147" s="340"/>
      <c r="G147" s="340"/>
      <c r="H147" s="340"/>
      <c r="I147" s="340"/>
      <c r="J147" s="340"/>
      <c r="K147" s="340"/>
      <c r="L147" s="340"/>
      <c r="M147" s="340"/>
    </row>
    <row r="149" spans="1:13" x14ac:dyDescent="0.2">
      <c r="A149" s="2" t="s">
        <v>11</v>
      </c>
    </row>
    <row r="150" spans="1:13" x14ac:dyDescent="0.2">
      <c r="A150" s="2" t="s">
        <v>12</v>
      </c>
    </row>
    <row r="153" spans="1:13" ht="15.75" x14ac:dyDescent="0.25">
      <c r="A153" s="382" t="s">
        <v>33</v>
      </c>
      <c r="B153" s="382"/>
      <c r="C153" s="382"/>
      <c r="D153" s="382"/>
      <c r="E153" s="382"/>
      <c r="F153" s="382"/>
      <c r="G153" s="382"/>
      <c r="H153" s="382"/>
      <c r="I153" s="382"/>
      <c r="J153" s="383"/>
      <c r="K153" s="383"/>
      <c r="L153" s="383"/>
      <c r="M153" s="82"/>
    </row>
    <row r="154" spans="1:13" x14ac:dyDescent="0.2">
      <c r="A154" s="384" t="s">
        <v>34</v>
      </c>
      <c r="B154" s="367"/>
      <c r="C154" s="367"/>
      <c r="D154" s="367"/>
      <c r="E154" s="367"/>
      <c r="F154" s="367"/>
      <c r="G154" s="367"/>
      <c r="H154" s="367"/>
      <c r="I154" s="367"/>
      <c r="J154" s="367"/>
      <c r="K154" s="367"/>
      <c r="L154" s="367"/>
      <c r="M154" s="367"/>
    </row>
    <row r="155" spans="1:13" x14ac:dyDescent="0.2">
      <c r="A155" s="83"/>
      <c r="B155" s="40"/>
      <c r="C155" s="40"/>
      <c r="D155" s="40"/>
      <c r="E155" s="40"/>
      <c r="F155" s="40"/>
      <c r="G155" s="40"/>
      <c r="H155" s="40"/>
      <c r="I155" s="40"/>
      <c r="J155" s="40"/>
      <c r="K155" s="40"/>
      <c r="L155" s="40"/>
      <c r="M155" s="40"/>
    </row>
    <row r="156" spans="1:13" x14ac:dyDescent="0.2">
      <c r="A156" s="84" t="s">
        <v>35</v>
      </c>
      <c r="B156" s="78"/>
      <c r="C156" s="78"/>
      <c r="D156" s="78"/>
      <c r="E156" s="78"/>
      <c r="F156" s="78"/>
      <c r="G156" s="78"/>
      <c r="H156" s="78"/>
      <c r="I156" s="78"/>
      <c r="J156" s="78"/>
      <c r="K156" s="78"/>
      <c r="L156" s="78"/>
      <c r="M156" s="78"/>
    </row>
    <row r="157" spans="1:13" x14ac:dyDescent="0.2">
      <c r="A157" s="85" t="s">
        <v>36</v>
      </c>
      <c r="B157" s="82"/>
      <c r="C157" s="82"/>
      <c r="D157" s="82"/>
      <c r="E157" s="82"/>
      <c r="F157" s="82"/>
      <c r="G157" s="82"/>
      <c r="H157" s="82"/>
      <c r="I157" s="82"/>
      <c r="J157" s="82"/>
      <c r="K157" s="82"/>
      <c r="L157" s="82"/>
      <c r="M157" s="82"/>
    </row>
    <row r="158" spans="1:13" x14ac:dyDescent="0.2">
      <c r="A158" s="376" t="s">
        <v>37</v>
      </c>
      <c r="B158" s="385"/>
      <c r="C158" s="385"/>
      <c r="D158" s="385"/>
      <c r="E158" s="385"/>
      <c r="F158" s="385"/>
      <c r="G158" s="385"/>
      <c r="H158" s="385"/>
      <c r="I158" s="385"/>
      <c r="J158" s="385"/>
      <c r="K158" s="385"/>
      <c r="L158" s="385"/>
      <c r="M158" s="385"/>
    </row>
    <row r="159" spans="1:13" x14ac:dyDescent="0.2">
      <c r="A159" s="376" t="s">
        <v>38</v>
      </c>
      <c r="B159" s="348"/>
      <c r="C159" s="348"/>
      <c r="D159" s="348"/>
      <c r="E159" s="348"/>
      <c r="F159" s="348"/>
      <c r="G159" s="348"/>
      <c r="H159" s="348"/>
      <c r="I159" s="348"/>
      <c r="J159" s="348"/>
      <c r="K159" s="348"/>
      <c r="L159" s="348"/>
      <c r="M159" s="348"/>
    </row>
    <row r="160" spans="1:13" x14ac:dyDescent="0.2">
      <c r="A160" s="376" t="s">
        <v>39</v>
      </c>
      <c r="B160" s="348"/>
      <c r="C160" s="348"/>
      <c r="D160" s="348"/>
      <c r="E160" s="348"/>
      <c r="F160" s="348"/>
      <c r="G160" s="348"/>
      <c r="H160" s="348"/>
      <c r="I160" s="348"/>
      <c r="J160" s="348"/>
      <c r="K160" s="348"/>
      <c r="L160" s="348"/>
      <c r="M160" s="348"/>
    </row>
    <row r="161" spans="1:13" x14ac:dyDescent="0.2">
      <c r="A161" s="376" t="s">
        <v>40</v>
      </c>
      <c r="B161" s="348"/>
      <c r="C161" s="348"/>
      <c r="D161" s="348"/>
      <c r="E161" s="348"/>
      <c r="F161" s="348"/>
      <c r="G161" s="348"/>
      <c r="H161" s="348"/>
      <c r="I161" s="348"/>
      <c r="J161" s="348"/>
      <c r="K161" s="348"/>
      <c r="L161" s="348"/>
      <c r="M161" s="348"/>
    </row>
    <row r="162" spans="1:13" x14ac:dyDescent="0.2">
      <c r="A162" s="376" t="s">
        <v>215</v>
      </c>
      <c r="B162" s="348"/>
      <c r="C162" s="348"/>
      <c r="D162" s="348"/>
      <c r="E162" s="348"/>
      <c r="F162" s="348"/>
      <c r="G162" s="348"/>
      <c r="H162" s="348"/>
      <c r="I162" s="348"/>
      <c r="J162" s="348"/>
      <c r="K162" s="348"/>
      <c r="L162" s="348"/>
      <c r="M162" s="348"/>
    </row>
    <row r="163" spans="1:13" x14ac:dyDescent="0.2">
      <c r="A163" s="99"/>
      <c r="B163" s="30"/>
      <c r="C163" s="30"/>
      <c r="D163" s="30"/>
      <c r="E163" s="30"/>
      <c r="F163" s="30"/>
      <c r="G163" s="30"/>
      <c r="H163" s="30"/>
      <c r="I163" s="30"/>
      <c r="J163" s="30"/>
      <c r="K163" s="30"/>
      <c r="L163" s="30"/>
      <c r="M163" s="30"/>
    </row>
    <row r="164" spans="1:13" x14ac:dyDescent="0.2">
      <c r="A164" s="380" t="s">
        <v>41</v>
      </c>
      <c r="B164" s="381"/>
      <c r="C164" s="381"/>
      <c r="D164" s="381"/>
      <c r="E164" s="381"/>
      <c r="F164" s="381"/>
      <c r="G164" s="381"/>
      <c r="H164" s="381"/>
      <c r="I164" s="381"/>
      <c r="J164" s="381"/>
      <c r="K164" s="381"/>
      <c r="L164" s="381"/>
      <c r="M164" s="381"/>
    </row>
    <row r="165" spans="1:13" x14ac:dyDescent="0.2">
      <c r="A165" s="376" t="s">
        <v>42</v>
      </c>
      <c r="B165" s="348"/>
      <c r="C165" s="348"/>
      <c r="D165" s="348"/>
      <c r="E165" s="348"/>
      <c r="F165" s="348"/>
      <c r="G165" s="348"/>
      <c r="H165" s="348"/>
      <c r="I165" s="348"/>
      <c r="J165" s="348"/>
      <c r="K165" s="348"/>
      <c r="L165" s="348"/>
      <c r="M165" s="348"/>
    </row>
    <row r="166" spans="1:13" x14ac:dyDescent="0.2">
      <c r="A166" s="376" t="s">
        <v>43</v>
      </c>
      <c r="B166" s="348"/>
      <c r="C166" s="348"/>
      <c r="D166" s="348"/>
      <c r="E166" s="348"/>
      <c r="F166" s="348"/>
      <c r="G166" s="348"/>
      <c r="H166" s="348"/>
      <c r="I166" s="348"/>
      <c r="J166" s="348"/>
      <c r="K166" s="348"/>
      <c r="L166" s="348"/>
      <c r="M166" s="348"/>
    </row>
    <row r="167" spans="1:13" x14ac:dyDescent="0.2">
      <c r="A167" s="376" t="s">
        <v>44</v>
      </c>
      <c r="B167" s="348"/>
      <c r="C167" s="348"/>
      <c r="D167" s="348"/>
      <c r="E167" s="348"/>
      <c r="F167" s="348"/>
      <c r="G167" s="348"/>
      <c r="H167" s="348"/>
      <c r="I167" s="348"/>
      <c r="J167" s="348"/>
      <c r="K167" s="348"/>
      <c r="L167" s="348"/>
      <c r="M167" s="348"/>
    </row>
    <row r="168" spans="1:13" x14ac:dyDescent="0.2">
      <c r="A168" s="376" t="s">
        <v>45</v>
      </c>
      <c r="B168" s="348"/>
      <c r="C168" s="348"/>
      <c r="D168" s="348"/>
      <c r="E168" s="348"/>
      <c r="F168" s="348"/>
      <c r="G168" s="348"/>
      <c r="H168" s="348"/>
      <c r="I168" s="348"/>
      <c r="J168" s="348"/>
      <c r="K168" s="348"/>
      <c r="L168" s="348"/>
      <c r="M168" s="348"/>
    </row>
    <row r="169" spans="1:13" x14ac:dyDescent="0.2">
      <c r="A169" s="376" t="s">
        <v>46</v>
      </c>
      <c r="B169" s="348"/>
      <c r="C169" s="348"/>
      <c r="D169" s="348"/>
      <c r="E169" s="348"/>
      <c r="F169" s="348"/>
      <c r="G169" s="348"/>
      <c r="H169" s="348"/>
      <c r="I169" s="348"/>
      <c r="J169" s="348"/>
      <c r="K169" s="348"/>
      <c r="L169" s="348"/>
      <c r="M169" s="348"/>
    </row>
    <row r="170" spans="1:13" x14ac:dyDescent="0.2">
      <c r="A170" s="86"/>
      <c r="B170" s="82"/>
      <c r="C170" s="82"/>
      <c r="D170" s="82"/>
      <c r="E170" s="82"/>
      <c r="F170" s="82"/>
      <c r="G170" s="82"/>
      <c r="H170" s="82"/>
      <c r="I170" s="82"/>
      <c r="J170" s="82"/>
      <c r="K170" s="82"/>
      <c r="L170" s="82"/>
      <c r="M170" s="82"/>
    </row>
    <row r="171" spans="1:13" x14ac:dyDescent="0.2">
      <c r="A171" s="377" t="s">
        <v>47</v>
      </c>
      <c r="B171" s="378"/>
      <c r="C171" s="378"/>
      <c r="D171" s="378"/>
      <c r="E171" s="378"/>
      <c r="F171" s="378"/>
      <c r="G171" s="378"/>
      <c r="H171" s="378"/>
      <c r="I171" s="378"/>
      <c r="J171" s="378"/>
      <c r="K171" s="378"/>
      <c r="L171" s="378"/>
      <c r="M171" s="378"/>
    </row>
    <row r="172" spans="1:13" x14ac:dyDescent="0.2">
      <c r="A172" s="85" t="s">
        <v>48</v>
      </c>
      <c r="B172" s="82"/>
      <c r="C172" s="82"/>
      <c r="D172" s="82"/>
      <c r="E172" s="82"/>
      <c r="F172" s="82"/>
      <c r="G172" s="82"/>
      <c r="H172" s="82"/>
      <c r="I172" s="82"/>
      <c r="J172" s="82"/>
      <c r="K172" s="82"/>
      <c r="L172" s="82"/>
      <c r="M172" s="82"/>
    </row>
    <row r="173" spans="1:13" x14ac:dyDescent="0.2">
      <c r="A173" s="86" t="s">
        <v>186</v>
      </c>
      <c r="B173" s="82"/>
      <c r="C173" s="82"/>
      <c r="D173" s="82"/>
      <c r="E173" s="82"/>
      <c r="F173" s="82"/>
      <c r="G173" s="82"/>
      <c r="H173" s="82"/>
      <c r="I173" s="82"/>
      <c r="J173" s="82"/>
      <c r="K173" s="82"/>
      <c r="L173" s="82"/>
      <c r="M173" s="82"/>
    </row>
    <row r="174" spans="1:13" x14ac:dyDescent="0.2">
      <c r="A174" s="86" t="s">
        <v>193</v>
      </c>
      <c r="B174" s="82"/>
      <c r="C174" s="82"/>
      <c r="D174" s="82"/>
      <c r="E174" s="82"/>
      <c r="F174" s="82"/>
      <c r="G174" s="82"/>
      <c r="H174" s="82"/>
      <c r="I174" s="82"/>
      <c r="J174" s="82"/>
      <c r="K174" s="82"/>
      <c r="L174" s="82"/>
      <c r="M174" s="82"/>
    </row>
    <row r="175" spans="1:13" x14ac:dyDescent="0.2">
      <c r="A175" s="86" t="s">
        <v>189</v>
      </c>
      <c r="B175" s="82"/>
      <c r="C175" s="82"/>
      <c r="D175" s="82"/>
      <c r="E175" s="82"/>
      <c r="F175" s="82"/>
      <c r="G175" s="82"/>
      <c r="H175" s="82"/>
      <c r="I175" s="82"/>
      <c r="J175" s="82"/>
      <c r="K175" s="82"/>
      <c r="L175" s="82"/>
      <c r="M175" s="82"/>
    </row>
    <row r="176" spans="1:13" x14ac:dyDescent="0.2">
      <c r="A176" s="86" t="s">
        <v>190</v>
      </c>
      <c r="B176" s="82"/>
      <c r="C176" s="82"/>
      <c r="D176" s="82"/>
      <c r="E176" s="82"/>
      <c r="F176" s="82"/>
      <c r="G176" s="82"/>
      <c r="H176" s="82"/>
      <c r="I176" s="82"/>
      <c r="J176" s="82"/>
      <c r="K176" s="82"/>
      <c r="L176" s="82"/>
      <c r="M176" s="82"/>
    </row>
    <row r="177" spans="1:13" x14ac:dyDescent="0.2">
      <c r="A177" s="86" t="s">
        <v>187</v>
      </c>
      <c r="B177" s="82"/>
      <c r="C177" s="82"/>
      <c r="D177" s="82"/>
      <c r="E177" s="82"/>
      <c r="F177" s="82"/>
      <c r="G177" s="82"/>
      <c r="H177" s="82"/>
      <c r="I177" s="82"/>
      <c r="J177" s="82"/>
      <c r="K177" s="82"/>
      <c r="L177" s="82"/>
      <c r="M177" s="82"/>
    </row>
    <row r="178" spans="1:13" x14ac:dyDescent="0.2">
      <c r="A178" s="86"/>
      <c r="B178" s="82"/>
      <c r="C178" s="82"/>
      <c r="D178" s="82"/>
      <c r="E178" s="82"/>
      <c r="F178" s="82"/>
      <c r="G178" s="82"/>
      <c r="H178" s="82"/>
      <c r="I178" s="82"/>
      <c r="J178" s="82"/>
      <c r="K178" s="82"/>
      <c r="L178" s="82"/>
      <c r="M178" s="82"/>
    </row>
    <row r="179" spans="1:13" x14ac:dyDescent="0.2">
      <c r="A179" s="85" t="s">
        <v>49</v>
      </c>
      <c r="B179" s="82"/>
      <c r="C179" s="82"/>
      <c r="D179" s="82"/>
      <c r="E179" s="82"/>
      <c r="F179" s="82"/>
      <c r="G179" s="82"/>
      <c r="H179" s="82"/>
      <c r="I179" s="82"/>
      <c r="J179" s="82"/>
      <c r="K179" s="82"/>
      <c r="L179" s="82"/>
      <c r="M179" s="82"/>
    </row>
    <row r="180" spans="1:13" x14ac:dyDescent="0.2">
      <c r="A180" s="86" t="s">
        <v>0</v>
      </c>
      <c r="B180" s="82"/>
      <c r="C180" s="82"/>
      <c r="D180" s="82"/>
      <c r="E180" s="82"/>
      <c r="F180" s="82"/>
      <c r="G180" s="82"/>
      <c r="H180" s="82"/>
      <c r="I180" s="82"/>
      <c r="J180" s="82"/>
      <c r="K180" s="82"/>
      <c r="L180" s="82"/>
      <c r="M180" s="82"/>
    </row>
    <row r="181" spans="1:13" x14ac:dyDescent="0.2">
      <c r="A181" s="86" t="s">
        <v>188</v>
      </c>
      <c r="B181" s="82"/>
      <c r="C181" s="82"/>
      <c r="D181" s="82"/>
      <c r="E181" s="82"/>
      <c r="F181" s="82"/>
      <c r="G181" s="82"/>
      <c r="H181" s="82"/>
      <c r="I181" s="82"/>
      <c r="J181" s="82"/>
      <c r="K181" s="82"/>
      <c r="L181" s="82"/>
      <c r="M181" s="82"/>
    </row>
    <row r="182" spans="1:13" x14ac:dyDescent="0.2">
      <c r="A182" s="86" t="s">
        <v>189</v>
      </c>
      <c r="B182" s="82"/>
      <c r="C182" s="82"/>
      <c r="D182" s="82"/>
      <c r="E182" s="82"/>
      <c r="F182" s="82"/>
      <c r="G182" s="82"/>
      <c r="H182" s="82"/>
      <c r="I182" s="82"/>
      <c r="J182" s="82"/>
      <c r="K182" s="82"/>
      <c r="L182" s="82"/>
      <c r="M182" s="82"/>
    </row>
    <row r="183" spans="1:13" x14ac:dyDescent="0.2">
      <c r="A183" s="86" t="s">
        <v>191</v>
      </c>
      <c r="B183" s="82"/>
      <c r="C183" s="82"/>
      <c r="D183" s="82"/>
      <c r="E183" s="82"/>
      <c r="F183" s="82"/>
      <c r="G183" s="82"/>
      <c r="H183" s="82"/>
      <c r="I183" s="82"/>
      <c r="J183" s="82"/>
      <c r="K183" s="82"/>
      <c r="L183" s="82"/>
      <c r="M183" s="82"/>
    </row>
    <row r="184" spans="1:13" x14ac:dyDescent="0.2">
      <c r="A184" s="86" t="s">
        <v>1</v>
      </c>
      <c r="B184" s="82"/>
      <c r="C184" s="82"/>
      <c r="D184" s="82"/>
      <c r="E184" s="82"/>
      <c r="F184" s="82"/>
      <c r="G184" s="82"/>
      <c r="H184" s="82"/>
      <c r="I184" s="82"/>
      <c r="J184" s="82"/>
      <c r="K184" s="82"/>
      <c r="L184" s="82"/>
      <c r="M184" s="82"/>
    </row>
    <row r="185" spans="1:13" x14ac:dyDescent="0.2">
      <c r="A185" s="86"/>
      <c r="B185" s="82"/>
      <c r="C185" s="82"/>
      <c r="D185" s="82"/>
      <c r="E185" s="82"/>
      <c r="F185" s="82"/>
      <c r="G185" s="82"/>
      <c r="H185" s="82"/>
      <c r="I185" s="82"/>
      <c r="J185" s="82"/>
      <c r="K185" s="82"/>
      <c r="L185" s="82"/>
      <c r="M185" s="82"/>
    </row>
    <row r="186" spans="1:13" x14ac:dyDescent="0.2">
      <c r="A186" s="85" t="s">
        <v>41</v>
      </c>
      <c r="B186" s="82"/>
      <c r="C186" s="82"/>
      <c r="D186" s="82"/>
      <c r="E186" s="82"/>
      <c r="F186" s="82"/>
      <c r="G186" s="82"/>
      <c r="H186" s="82"/>
      <c r="I186" s="82"/>
      <c r="J186" s="82"/>
      <c r="K186" s="82"/>
      <c r="L186" s="82"/>
      <c r="M186" s="82"/>
    </row>
    <row r="187" spans="1:13" x14ac:dyDescent="0.2">
      <c r="A187" s="86" t="s">
        <v>192</v>
      </c>
      <c r="B187" s="82"/>
      <c r="C187" s="82"/>
      <c r="D187" s="82"/>
      <c r="E187" s="82"/>
      <c r="F187" s="82"/>
      <c r="G187" s="82"/>
      <c r="H187" s="82"/>
      <c r="I187" s="82"/>
      <c r="J187" s="82"/>
      <c r="K187" s="82"/>
      <c r="L187" s="82"/>
      <c r="M187" s="82"/>
    </row>
    <row r="188" spans="1:13" x14ac:dyDescent="0.2">
      <c r="A188" s="86" t="s">
        <v>50</v>
      </c>
      <c r="B188" s="82"/>
      <c r="C188" s="82"/>
      <c r="D188" s="82"/>
      <c r="E188" s="82"/>
      <c r="F188" s="82"/>
      <c r="G188" s="82"/>
      <c r="H188" s="82"/>
      <c r="I188" s="82"/>
      <c r="J188" s="82"/>
      <c r="K188" s="82"/>
      <c r="L188" s="82"/>
      <c r="M188" s="82"/>
    </row>
    <row r="189" spans="1:13" ht="39.75" customHeight="1" x14ac:dyDescent="0.2">
      <c r="A189" s="376" t="s">
        <v>195</v>
      </c>
      <c r="B189" s="379"/>
      <c r="C189" s="379"/>
      <c r="D189" s="379"/>
      <c r="E189" s="379"/>
      <c r="F189" s="379"/>
      <c r="G189" s="379"/>
      <c r="H189" s="379"/>
      <c r="I189" s="379"/>
      <c r="J189" s="379"/>
      <c r="K189" s="379"/>
      <c r="L189" s="379"/>
      <c r="M189" s="379"/>
    </row>
    <row r="193" spans="1:1" x14ac:dyDescent="0.2">
      <c r="A193" s="2"/>
    </row>
    <row r="194" spans="1:1" x14ac:dyDescent="0.2">
      <c r="A194" s="2"/>
    </row>
    <row r="195" spans="1:1" x14ac:dyDescent="0.2">
      <c r="A195" s="2"/>
    </row>
    <row r="196" spans="1:1" x14ac:dyDescent="0.2">
      <c r="A196" s="2"/>
    </row>
  </sheetData>
  <protectedRanges>
    <protectedRange sqref="H52:K55 B52:E55" name="Range1_2"/>
  </protectedRanges>
  <mergeCells count="57">
    <mergeCell ref="A109:M109"/>
    <mergeCell ref="A169:M169"/>
    <mergeCell ref="A171:M171"/>
    <mergeCell ref="A189:M189"/>
    <mergeCell ref="A165:M165"/>
    <mergeCell ref="A166:M166"/>
    <mergeCell ref="A167:M167"/>
    <mergeCell ref="A168:M168"/>
    <mergeCell ref="A164:M164"/>
    <mergeCell ref="A153:L153"/>
    <mergeCell ref="A154:M154"/>
    <mergeCell ref="A158:M158"/>
    <mergeCell ref="A159:M159"/>
    <mergeCell ref="A160:M160"/>
    <mergeCell ref="A161:M161"/>
    <mergeCell ref="A162:M162"/>
    <mergeCell ref="A12:L12"/>
    <mergeCell ref="A13:L13"/>
    <mergeCell ref="A23:L23"/>
    <mergeCell ref="B32:M32"/>
    <mergeCell ref="B33:M33"/>
    <mergeCell ref="A14:L14"/>
    <mergeCell ref="A22:J22"/>
    <mergeCell ref="B29:M29"/>
    <mergeCell ref="B25:J25"/>
    <mergeCell ref="A1:M1"/>
    <mergeCell ref="B46:J46"/>
    <mergeCell ref="E52:G52"/>
    <mergeCell ref="B48:F48"/>
    <mergeCell ref="B49:M49"/>
    <mergeCell ref="A8:L8"/>
    <mergeCell ref="A17:M17"/>
    <mergeCell ref="E51:G51"/>
    <mergeCell ref="B31:M31"/>
    <mergeCell ref="A40:G40"/>
    <mergeCell ref="A9:M9"/>
    <mergeCell ref="B34:M34"/>
    <mergeCell ref="B27:M27"/>
    <mergeCell ref="B28:M28"/>
    <mergeCell ref="B30:M30"/>
    <mergeCell ref="A11:M11"/>
    <mergeCell ref="A121:M121"/>
    <mergeCell ref="A147:M147"/>
    <mergeCell ref="A15:L15"/>
    <mergeCell ref="A93:M93"/>
    <mergeCell ref="A80:H80"/>
    <mergeCell ref="A81:L81"/>
    <mergeCell ref="B59:M59"/>
    <mergeCell ref="B57:M57"/>
    <mergeCell ref="B63:M63"/>
    <mergeCell ref="B35:M35"/>
    <mergeCell ref="A108:J108"/>
    <mergeCell ref="A98:L98"/>
    <mergeCell ref="B37:M37"/>
    <mergeCell ref="B61:M61"/>
    <mergeCell ref="B36:M36"/>
    <mergeCell ref="A117:M117"/>
  </mergeCells>
  <phoneticPr fontId="27" type="noConversion"/>
  <pageMargins left="0.5" right="0.35" top="0.33" bottom="0.33" header="0.3" footer="0.3"/>
  <pageSetup orientation="landscape" r:id="rId1"/>
  <headerFooter>
    <oddFooter>&amp;R&amp;P</oddFooter>
  </headerFooter>
  <rowBreaks count="1" manualBreakCount="1">
    <brk id="15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20"/>
  <sheetViews>
    <sheetView workbookViewId="0">
      <selection activeCell="I34" sqref="I34"/>
    </sheetView>
  </sheetViews>
  <sheetFormatPr defaultRowHeight="12.75" x14ac:dyDescent="0.2"/>
  <sheetData>
    <row r="1" spans="1:13" x14ac:dyDescent="0.2">
      <c r="A1" s="81" t="s">
        <v>213</v>
      </c>
      <c r="B1" s="63"/>
      <c r="C1" s="63"/>
      <c r="D1" s="63"/>
      <c r="E1" s="63"/>
      <c r="F1" s="63"/>
      <c r="G1" s="63"/>
      <c r="H1" s="63"/>
    </row>
    <row r="3" spans="1:13" x14ac:dyDescent="0.2">
      <c r="A3" s="2" t="s">
        <v>13</v>
      </c>
    </row>
    <row r="4" spans="1:13" x14ac:dyDescent="0.2">
      <c r="A4" s="2"/>
    </row>
    <row r="5" spans="1:13" x14ac:dyDescent="0.2">
      <c r="A5" s="78" t="s">
        <v>20</v>
      </c>
    </row>
    <row r="6" spans="1:13" x14ac:dyDescent="0.2">
      <c r="A6" s="79" t="s">
        <v>14</v>
      </c>
      <c r="B6" s="63"/>
    </row>
    <row r="8" spans="1:13" x14ac:dyDescent="0.2">
      <c r="A8" s="1" t="s">
        <v>21</v>
      </c>
    </row>
    <row r="9" spans="1:13" x14ac:dyDescent="0.2">
      <c r="A9" s="75" t="s">
        <v>18</v>
      </c>
    </row>
    <row r="10" spans="1:13" x14ac:dyDescent="0.2">
      <c r="A10" s="75"/>
    </row>
    <row r="11" spans="1:13" x14ac:dyDescent="0.2">
      <c r="A11" s="76" t="s">
        <v>17</v>
      </c>
    </row>
    <row r="12" spans="1:13" x14ac:dyDescent="0.2">
      <c r="A12" s="75" t="s">
        <v>15</v>
      </c>
    </row>
    <row r="13" spans="1:13" x14ac:dyDescent="0.2">
      <c r="A13" s="80" t="s">
        <v>16</v>
      </c>
      <c r="B13" s="63"/>
      <c r="C13" s="63"/>
    </row>
    <row r="15" spans="1:13" x14ac:dyDescent="0.2">
      <c r="A15" s="76" t="s">
        <v>19</v>
      </c>
      <c r="B15" s="77"/>
    </row>
    <row r="16" spans="1:13" ht="26.25" customHeight="1" x14ac:dyDescent="0.2">
      <c r="A16" s="341" t="s">
        <v>23</v>
      </c>
      <c r="B16" s="342"/>
      <c r="C16" s="342"/>
      <c r="D16" s="342"/>
      <c r="E16" s="342"/>
      <c r="F16" s="342"/>
      <c r="G16" s="342"/>
      <c r="H16" s="342"/>
      <c r="I16" s="342"/>
      <c r="J16" s="342"/>
      <c r="K16" s="342"/>
      <c r="L16" s="342"/>
      <c r="M16" s="342"/>
    </row>
    <row r="18" spans="1:1" x14ac:dyDescent="0.2">
      <c r="A18" s="2" t="s">
        <v>22</v>
      </c>
    </row>
    <row r="20" spans="1:1" x14ac:dyDescent="0.2">
      <c r="A20" s="1"/>
    </row>
  </sheetData>
  <mergeCells count="1">
    <mergeCell ref="A16:M16"/>
  </mergeCells>
  <phoneticPr fontId="27" type="noConversion"/>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pageSetUpPr fitToPage="1"/>
  </sheetPr>
  <dimension ref="A1:O1507"/>
  <sheetViews>
    <sheetView zoomScaleNormal="100" workbookViewId="0">
      <selection activeCell="B16" sqref="B16"/>
    </sheetView>
  </sheetViews>
  <sheetFormatPr defaultRowHeight="12.75" outlineLevelRow="1" x14ac:dyDescent="0.2"/>
  <cols>
    <col min="1" max="1" width="31.28515625" customWidth="1"/>
    <col min="2" max="2" width="31.5703125" customWidth="1"/>
    <col min="3" max="3" width="8" customWidth="1"/>
    <col min="4" max="4" width="8.28515625" customWidth="1"/>
    <col min="5" max="5" width="11.5703125" customWidth="1"/>
    <col min="6" max="6" width="37.28515625" customWidth="1"/>
    <col min="7" max="7" width="4.5703125" customWidth="1"/>
    <col min="8" max="8" width="11.140625" style="2" bestFit="1" customWidth="1"/>
    <col min="9" max="9" width="11.5703125" customWidth="1"/>
    <col min="10" max="10" width="21.42578125" customWidth="1"/>
    <col min="11" max="11" width="41.28515625" customWidth="1"/>
  </cols>
  <sheetData>
    <row r="1" spans="1:12" ht="15.75" x14ac:dyDescent="0.25">
      <c r="A1" s="113" t="s">
        <v>91</v>
      </c>
      <c r="B1" s="114"/>
      <c r="C1" s="115"/>
      <c r="D1" s="115"/>
      <c r="E1" s="116"/>
      <c r="F1" s="114"/>
      <c r="G1" s="117"/>
      <c r="H1" s="118"/>
      <c r="I1" s="119"/>
      <c r="J1" s="116"/>
      <c r="K1" s="120"/>
    </row>
    <row r="2" spans="1:12" ht="15.75" x14ac:dyDescent="0.25">
      <c r="A2" s="113"/>
      <c r="B2" s="114"/>
      <c r="C2" s="115"/>
      <c r="D2" s="115"/>
      <c r="E2" s="116"/>
      <c r="F2" s="114"/>
      <c r="G2" s="117"/>
      <c r="H2" s="118"/>
      <c r="I2" s="119"/>
      <c r="J2" s="116"/>
      <c r="K2" s="120"/>
    </row>
    <row r="3" spans="1:12" ht="16.5" thickBot="1" x14ac:dyDescent="0.3">
      <c r="A3" s="113" t="s">
        <v>226</v>
      </c>
      <c r="B3" s="114"/>
      <c r="C3" s="115"/>
      <c r="D3" s="115"/>
      <c r="E3" s="116"/>
      <c r="F3" s="114"/>
      <c r="G3" s="117"/>
      <c r="H3" s="118"/>
      <c r="I3" s="119"/>
      <c r="J3" s="116"/>
      <c r="K3" s="120"/>
    </row>
    <row r="4" spans="1:12" ht="16.5" thickBot="1" x14ac:dyDescent="0.3">
      <c r="A4" s="386" t="s">
        <v>227</v>
      </c>
      <c r="B4" s="387"/>
      <c r="C4" s="387"/>
      <c r="D4" s="387"/>
      <c r="E4" s="387"/>
      <c r="F4" s="387"/>
      <c r="G4" s="387"/>
      <c r="H4" s="387"/>
      <c r="I4" s="387"/>
      <c r="J4" s="387"/>
      <c r="K4" s="388"/>
    </row>
    <row r="5" spans="1:12" ht="39" thickBot="1" x14ac:dyDescent="0.25">
      <c r="A5" s="121" t="s">
        <v>228</v>
      </c>
      <c r="B5" s="121" t="s">
        <v>229</v>
      </c>
      <c r="C5" s="122" t="s">
        <v>230</v>
      </c>
      <c r="D5" s="122" t="s">
        <v>231</v>
      </c>
      <c r="E5" s="122" t="s">
        <v>232</v>
      </c>
      <c r="F5" s="121" t="s">
        <v>233</v>
      </c>
      <c r="G5" s="123" t="s">
        <v>234</v>
      </c>
      <c r="H5" s="124" t="s">
        <v>62</v>
      </c>
      <c r="I5" s="125" t="s">
        <v>235</v>
      </c>
      <c r="J5" s="126" t="s">
        <v>236</v>
      </c>
      <c r="K5" s="127" t="s">
        <v>237</v>
      </c>
      <c r="L5" s="304"/>
    </row>
    <row r="6" spans="1:12" ht="15.75" x14ac:dyDescent="0.25">
      <c r="A6" s="128" t="s">
        <v>238</v>
      </c>
      <c r="B6" s="129"/>
      <c r="C6" s="130"/>
      <c r="D6" s="130">
        <f>SUM(D7,D31,D107,D121,D145,D257,D280,D1117,D289,D299,D322,D360,D374,D395,D486,D549,D623,D677,D703,D721,D724,D814,D818,D867,D1022,D1033,D1160)</f>
        <v>422</v>
      </c>
      <c r="E6" s="131"/>
      <c r="F6" s="129"/>
      <c r="G6" s="132"/>
      <c r="H6" s="133"/>
      <c r="I6" s="134"/>
      <c r="J6" s="135">
        <f>SUM(J7,J31,J107,J121,J145,J257,J280,J1117,J289,J299,J322,J360,J374,J395,J486,J549,J623,J677,J703,J721,J724,J814,J818,J867,J1022,J1033,J1160)</f>
        <v>0</v>
      </c>
      <c r="K6" s="136"/>
    </row>
    <row r="7" spans="1:12" ht="15.75" x14ac:dyDescent="0.25">
      <c r="A7" s="137" t="s">
        <v>239</v>
      </c>
      <c r="B7" s="138"/>
      <c r="C7" s="139"/>
      <c r="D7" s="140">
        <f>SUM(D8:D30)</f>
        <v>12</v>
      </c>
      <c r="E7" s="141"/>
      <c r="F7" s="138"/>
      <c r="G7" s="142"/>
      <c r="H7" s="143"/>
      <c r="I7" s="142"/>
      <c r="J7" s="144">
        <f>SUM(J8:J30)</f>
        <v>0</v>
      </c>
      <c r="K7" s="145"/>
    </row>
    <row r="8" spans="1:12" outlineLevel="1" x14ac:dyDescent="0.2">
      <c r="A8" s="163" t="s">
        <v>63</v>
      </c>
      <c r="B8" s="158" t="s">
        <v>452</v>
      </c>
      <c r="C8" s="17" t="s">
        <v>61</v>
      </c>
      <c r="D8" s="8">
        <v>1</v>
      </c>
      <c r="E8" s="159"/>
      <c r="F8" s="160"/>
      <c r="G8" s="12"/>
      <c r="H8" s="149"/>
      <c r="I8" s="155"/>
      <c r="J8" s="18">
        <f>SUM(I9:I11)*D8</f>
        <v>0</v>
      </c>
      <c r="K8" s="152"/>
    </row>
    <row r="9" spans="1:12" outlineLevel="1" x14ac:dyDescent="0.2">
      <c r="A9" s="146"/>
      <c r="B9" s="161"/>
      <c r="C9" s="17"/>
      <c r="D9" s="7"/>
      <c r="E9" s="156" t="s">
        <v>67</v>
      </c>
      <c r="F9" s="157" t="s">
        <v>64</v>
      </c>
      <c r="G9" s="12">
        <v>2</v>
      </c>
      <c r="H9" s="162"/>
      <c r="I9" s="150">
        <f>H9*IF(G9="AR", 1, G9)</f>
        <v>0</v>
      </c>
      <c r="J9" s="151"/>
      <c r="K9" s="298"/>
    </row>
    <row r="10" spans="1:12" outlineLevel="1" x14ac:dyDescent="0.2">
      <c r="A10" s="146"/>
      <c r="B10" s="161"/>
      <c r="C10" s="17"/>
      <c r="D10" s="7"/>
      <c r="E10" s="156" t="s">
        <v>68</v>
      </c>
      <c r="F10" s="157" t="s">
        <v>65</v>
      </c>
      <c r="G10" s="12">
        <v>1</v>
      </c>
      <c r="H10" s="162"/>
      <c r="I10" s="150">
        <f>H10*IF(G10="AR", 1, G10)</f>
        <v>0</v>
      </c>
      <c r="J10" s="151"/>
      <c r="K10" s="298"/>
    </row>
    <row r="11" spans="1:12" outlineLevel="1" x14ac:dyDescent="0.2">
      <c r="A11" s="146"/>
      <c r="B11" s="161"/>
      <c r="C11" s="17"/>
      <c r="D11" s="7"/>
      <c r="E11" s="156" t="s">
        <v>470</v>
      </c>
      <c r="F11" s="157" t="s">
        <v>471</v>
      </c>
      <c r="G11" s="12">
        <v>1</v>
      </c>
      <c r="H11" s="162"/>
      <c r="I11" s="150">
        <f>H11*IF(G11="AR", 1, G11)</f>
        <v>0</v>
      </c>
      <c r="J11" s="151"/>
      <c r="K11" s="298"/>
    </row>
    <row r="12" spans="1:12" ht="25.5" outlineLevel="1" x14ac:dyDescent="0.2">
      <c r="A12" s="266" t="s">
        <v>63</v>
      </c>
      <c r="B12" s="265" t="s">
        <v>453</v>
      </c>
      <c r="C12" s="289" t="s">
        <v>240</v>
      </c>
      <c r="D12" s="289">
        <v>1</v>
      </c>
      <c r="E12" s="247"/>
      <c r="F12" s="248"/>
      <c r="G12" s="246"/>
      <c r="H12" s="149"/>
      <c r="I12" s="243"/>
      <c r="J12" s="244"/>
      <c r="K12" s="245" t="s">
        <v>241</v>
      </c>
    </row>
    <row r="13" spans="1:12" ht="25.5" outlineLevel="1" x14ac:dyDescent="0.2">
      <c r="A13" s="266" t="s">
        <v>63</v>
      </c>
      <c r="B13" s="265" t="s">
        <v>454</v>
      </c>
      <c r="C13" s="289" t="s">
        <v>248</v>
      </c>
      <c r="D13" s="289">
        <v>1</v>
      </c>
      <c r="E13" s="247"/>
      <c r="F13" s="248"/>
      <c r="G13" s="246"/>
      <c r="H13" s="149"/>
      <c r="I13" s="243"/>
      <c r="J13" s="244"/>
      <c r="K13" s="245" t="s">
        <v>241</v>
      </c>
    </row>
    <row r="14" spans="1:12" outlineLevel="1" x14ac:dyDescent="0.2">
      <c r="A14" s="163" t="s">
        <v>63</v>
      </c>
      <c r="B14" s="225" t="s">
        <v>455</v>
      </c>
      <c r="C14" s="17" t="s">
        <v>245</v>
      </c>
      <c r="D14" s="17">
        <v>1</v>
      </c>
      <c r="E14" s="154"/>
      <c r="F14" s="153"/>
      <c r="G14" s="8"/>
      <c r="H14" s="149"/>
      <c r="I14" s="155"/>
      <c r="J14" s="18">
        <f>SUM(I15:I15)*D14</f>
        <v>0</v>
      </c>
      <c r="K14" s="226"/>
    </row>
    <row r="15" spans="1:12" outlineLevel="1" x14ac:dyDescent="0.2">
      <c r="A15" s="146"/>
      <c r="B15" s="160"/>
      <c r="C15" s="17"/>
      <c r="D15" s="7"/>
      <c r="E15" s="156" t="s">
        <v>293</v>
      </c>
      <c r="F15" s="157" t="s">
        <v>474</v>
      </c>
      <c r="G15" s="12">
        <v>1</v>
      </c>
      <c r="H15" s="149"/>
      <c r="I15" s="150">
        <f t="shared" ref="I15" si="0">H15*IF(G15="AR", 1, G15)</f>
        <v>0</v>
      </c>
      <c r="J15" s="151"/>
      <c r="K15" s="260"/>
    </row>
    <row r="16" spans="1:12" outlineLevel="1" x14ac:dyDescent="0.2">
      <c r="A16" s="322" t="s">
        <v>63</v>
      </c>
      <c r="B16" s="225" t="s">
        <v>456</v>
      </c>
      <c r="C16" s="8" t="s">
        <v>457</v>
      </c>
      <c r="D16" s="17">
        <v>1</v>
      </c>
      <c r="E16" s="154"/>
      <c r="F16" s="153"/>
      <c r="G16" s="8"/>
      <c r="H16" s="149"/>
      <c r="I16" s="155"/>
      <c r="J16" s="18">
        <f>SUM(I17:I17)*D16</f>
        <v>0</v>
      </c>
      <c r="K16" s="226"/>
    </row>
    <row r="17" spans="1:11" ht="25.5" outlineLevel="1" x14ac:dyDescent="0.2">
      <c r="A17" s="146"/>
      <c r="B17" s="157"/>
      <c r="C17" s="17"/>
      <c r="D17" s="7"/>
      <c r="E17" s="156" t="s">
        <v>953</v>
      </c>
      <c r="F17" s="157" t="s">
        <v>954</v>
      </c>
      <c r="G17" s="12">
        <v>1</v>
      </c>
      <c r="H17" s="149"/>
      <c r="I17" s="150">
        <f t="shared" ref="I17" si="1">H17*IF(G17="AR", 1, G17)</f>
        <v>0</v>
      </c>
      <c r="J17" s="151"/>
      <c r="K17" s="260" t="s">
        <v>917</v>
      </c>
    </row>
    <row r="18" spans="1:11" outlineLevel="1" x14ac:dyDescent="0.2">
      <c r="A18" s="163" t="s">
        <v>63</v>
      </c>
      <c r="B18" s="225" t="s">
        <v>458</v>
      </c>
      <c r="C18" s="17" t="s">
        <v>459</v>
      </c>
      <c r="D18" s="17">
        <v>1</v>
      </c>
      <c r="E18" s="154"/>
      <c r="F18" s="153"/>
      <c r="G18" s="8"/>
      <c r="H18" s="149"/>
      <c r="I18" s="155"/>
      <c r="J18" s="18">
        <f>SUM(I19:I19)*D18</f>
        <v>0</v>
      </c>
      <c r="K18" s="226"/>
    </row>
    <row r="19" spans="1:11" outlineLevel="1" x14ac:dyDescent="0.2">
      <c r="A19" s="146"/>
      <c r="B19" s="157"/>
      <c r="C19" s="17"/>
      <c r="D19" s="7"/>
      <c r="E19" s="156" t="s">
        <v>465</v>
      </c>
      <c r="F19" s="157" t="s">
        <v>466</v>
      </c>
      <c r="G19" s="12">
        <v>2</v>
      </c>
      <c r="H19" s="149"/>
      <c r="I19" s="150">
        <f t="shared" ref="I19" si="2">H19*IF(G19="AR", 1, G19)</f>
        <v>0</v>
      </c>
      <c r="J19" s="151"/>
      <c r="K19" s="260"/>
    </row>
    <row r="20" spans="1:11" outlineLevel="1" x14ac:dyDescent="0.2">
      <c r="A20" s="163" t="s">
        <v>63</v>
      </c>
      <c r="B20" s="160" t="s">
        <v>904</v>
      </c>
      <c r="C20" s="17" t="s">
        <v>905</v>
      </c>
      <c r="D20" s="7">
        <v>1</v>
      </c>
      <c r="E20" s="156"/>
      <c r="F20" s="157"/>
      <c r="G20" s="12"/>
      <c r="H20" s="149"/>
      <c r="I20" s="150"/>
      <c r="J20" s="18">
        <f>SUM(I21:I22)*D20</f>
        <v>0</v>
      </c>
      <c r="K20" s="260"/>
    </row>
    <row r="21" spans="1:11" ht="25.5" outlineLevel="1" x14ac:dyDescent="0.2">
      <c r="A21" s="146"/>
      <c r="B21" s="157"/>
      <c r="C21" s="17"/>
      <c r="D21" s="7"/>
      <c r="E21" s="182" t="s">
        <v>243</v>
      </c>
      <c r="F21" s="183" t="s">
        <v>484</v>
      </c>
      <c r="G21" s="12">
        <v>1</v>
      </c>
      <c r="H21" s="149"/>
      <c r="I21" s="150">
        <f t="shared" ref="I21:I22" si="3">H21*IF(G21="AR", 1, G21)</f>
        <v>0</v>
      </c>
      <c r="J21" s="151"/>
      <c r="K21" s="260"/>
    </row>
    <row r="22" spans="1:11" outlineLevel="1" x14ac:dyDescent="0.2">
      <c r="A22" s="146"/>
      <c r="B22" s="157"/>
      <c r="C22" s="17"/>
      <c r="D22" s="7"/>
      <c r="E22" s="177" t="s">
        <v>487</v>
      </c>
      <c r="F22" s="178" t="s">
        <v>488</v>
      </c>
      <c r="G22" s="311" t="s">
        <v>921</v>
      </c>
      <c r="H22" s="149"/>
      <c r="I22" s="150">
        <f t="shared" si="3"/>
        <v>0</v>
      </c>
      <c r="J22" s="204"/>
      <c r="K22" s="260" t="s">
        <v>1059</v>
      </c>
    </row>
    <row r="23" spans="1:11" s="2" customFormat="1" outlineLevel="1" x14ac:dyDescent="0.2">
      <c r="A23" s="266" t="s">
        <v>63</v>
      </c>
      <c r="B23" s="264" t="s">
        <v>460</v>
      </c>
      <c r="C23" s="289" t="s">
        <v>253</v>
      </c>
      <c r="D23" s="246">
        <v>1</v>
      </c>
      <c r="E23" s="252"/>
      <c r="F23" s="251"/>
      <c r="G23" s="246"/>
      <c r="H23" s="149"/>
      <c r="I23" s="243"/>
      <c r="J23" s="249"/>
      <c r="K23" s="250" t="s">
        <v>241</v>
      </c>
    </row>
    <row r="24" spans="1:11" outlineLevel="1" x14ac:dyDescent="0.2">
      <c r="A24" s="266" t="s">
        <v>63</v>
      </c>
      <c r="B24" s="263" t="s">
        <v>461</v>
      </c>
      <c r="C24" s="289" t="s">
        <v>249</v>
      </c>
      <c r="D24" s="246">
        <v>1</v>
      </c>
      <c r="E24" s="252"/>
      <c r="F24" s="251"/>
      <c r="G24" s="246"/>
      <c r="H24" s="149"/>
      <c r="I24" s="253"/>
      <c r="J24" s="249"/>
      <c r="K24" s="250" t="s">
        <v>241</v>
      </c>
    </row>
    <row r="25" spans="1:11" outlineLevel="1" x14ac:dyDescent="0.2">
      <c r="A25" s="163" t="s">
        <v>63</v>
      </c>
      <c r="B25" s="158" t="s">
        <v>463</v>
      </c>
      <c r="C25" s="17" t="s">
        <v>246</v>
      </c>
      <c r="D25" s="17">
        <v>1</v>
      </c>
      <c r="E25" s="159"/>
      <c r="F25" s="160"/>
      <c r="G25" s="8"/>
      <c r="H25" s="149"/>
      <c r="I25" s="155"/>
      <c r="J25" s="18">
        <f>SUM(I26:I26)*D25</f>
        <v>0</v>
      </c>
      <c r="K25" s="226"/>
    </row>
    <row r="26" spans="1:11" ht="25.5" outlineLevel="1" x14ac:dyDescent="0.2">
      <c r="A26" s="146"/>
      <c r="B26" s="161"/>
      <c r="C26" s="7"/>
      <c r="D26" s="7"/>
      <c r="E26" s="156" t="s">
        <v>358</v>
      </c>
      <c r="F26" s="157" t="s">
        <v>475</v>
      </c>
      <c r="G26" s="12">
        <v>1</v>
      </c>
      <c r="H26" s="149"/>
      <c r="I26" s="150">
        <f>H26*IF(G26="AR", 1, G26)</f>
        <v>0</v>
      </c>
      <c r="J26" s="151"/>
      <c r="K26" s="260"/>
    </row>
    <row r="27" spans="1:11" outlineLevel="1" x14ac:dyDescent="0.2">
      <c r="A27" s="163" t="s">
        <v>63</v>
      </c>
      <c r="B27" s="158" t="s">
        <v>462</v>
      </c>
      <c r="C27" s="17" t="s">
        <v>246</v>
      </c>
      <c r="D27" s="17">
        <v>1</v>
      </c>
      <c r="E27" s="159"/>
      <c r="F27" s="160"/>
      <c r="G27" s="8"/>
      <c r="H27" s="149"/>
      <c r="I27" s="155"/>
      <c r="J27" s="18">
        <f>SUM(I28:I28)*D27</f>
        <v>0</v>
      </c>
      <c r="K27" s="226"/>
    </row>
    <row r="28" spans="1:11" ht="25.5" outlineLevel="1" x14ac:dyDescent="0.2">
      <c r="A28" s="146"/>
      <c r="B28" s="161"/>
      <c r="C28" s="7"/>
      <c r="D28" s="7"/>
      <c r="E28" s="156" t="s">
        <v>358</v>
      </c>
      <c r="F28" s="157" t="s">
        <v>475</v>
      </c>
      <c r="G28" s="12">
        <v>1</v>
      </c>
      <c r="H28" s="149"/>
      <c r="I28" s="150">
        <f>H28*IF(G28="AR", 1, G28)</f>
        <v>0</v>
      </c>
      <c r="J28" s="151"/>
      <c r="K28" s="260"/>
    </row>
    <row r="29" spans="1:11" ht="25.5" outlineLevel="1" x14ac:dyDescent="0.2">
      <c r="A29" s="266" t="s">
        <v>63</v>
      </c>
      <c r="B29" s="263" t="s">
        <v>464</v>
      </c>
      <c r="C29" s="289" t="s">
        <v>247</v>
      </c>
      <c r="D29" s="246">
        <v>1</v>
      </c>
      <c r="E29" s="252"/>
      <c r="F29" s="251"/>
      <c r="G29" s="262"/>
      <c r="H29" s="149"/>
      <c r="I29" s="255"/>
      <c r="J29" s="261"/>
      <c r="K29" s="250" t="s">
        <v>241</v>
      </c>
    </row>
    <row r="30" spans="1:11" outlineLevel="1" x14ac:dyDescent="0.2">
      <c r="A30" s="164"/>
      <c r="B30" s="157"/>
      <c r="C30" s="17"/>
      <c r="D30" s="165"/>
      <c r="E30" s="156"/>
      <c r="F30" s="157"/>
      <c r="G30" s="12"/>
      <c r="H30" s="149"/>
      <c r="I30" s="150"/>
      <c r="J30" s="151"/>
      <c r="K30" s="152"/>
    </row>
    <row r="31" spans="1:11" ht="15.75" x14ac:dyDescent="0.25">
      <c r="A31" s="137" t="s">
        <v>254</v>
      </c>
      <c r="B31" s="138"/>
      <c r="C31" s="139"/>
      <c r="D31" s="139">
        <f>SUM(D32:D68)</f>
        <v>12</v>
      </c>
      <c r="E31" s="141"/>
      <c r="F31" s="138"/>
      <c r="G31" s="142"/>
      <c r="H31" s="166"/>
      <c r="I31" s="167"/>
      <c r="J31" s="144">
        <f>SUM(J32:J65)</f>
        <v>0</v>
      </c>
      <c r="K31" s="145"/>
    </row>
    <row r="32" spans="1:11" outlineLevel="1" x14ac:dyDescent="0.2">
      <c r="A32" s="168" t="s">
        <v>255</v>
      </c>
      <c r="B32" s="158" t="s">
        <v>630</v>
      </c>
      <c r="C32" s="169" t="s">
        <v>629</v>
      </c>
      <c r="D32" s="169">
        <v>2</v>
      </c>
      <c r="E32" s="170"/>
      <c r="F32" s="158"/>
      <c r="G32" s="171"/>
      <c r="H32" s="180"/>
      <c r="I32" s="172"/>
      <c r="J32" s="173">
        <f>SUM(I33:I37)*D32</f>
        <v>0</v>
      </c>
      <c r="K32" s="174"/>
    </row>
    <row r="33" spans="1:11" outlineLevel="1" x14ac:dyDescent="0.2">
      <c r="A33" s="175"/>
      <c r="B33" s="161"/>
      <c r="C33" s="176"/>
      <c r="D33" s="176"/>
      <c r="E33" s="177" t="s">
        <v>345</v>
      </c>
      <c r="F33" s="178" t="s">
        <v>346</v>
      </c>
      <c r="G33" s="179">
        <v>1</v>
      </c>
      <c r="H33" s="180"/>
      <c r="I33" s="150">
        <f>H33*IF(G33="AR", 1, G33)</f>
        <v>0</v>
      </c>
      <c r="J33" s="181"/>
      <c r="K33" s="217"/>
    </row>
    <row r="34" spans="1:11" ht="25.5" outlineLevel="1" x14ac:dyDescent="0.2">
      <c r="A34" s="175"/>
      <c r="B34" s="161"/>
      <c r="C34" s="176"/>
      <c r="D34" s="176"/>
      <c r="E34" s="182" t="s">
        <v>597</v>
      </c>
      <c r="F34" s="183" t="s">
        <v>598</v>
      </c>
      <c r="G34" s="12" t="s">
        <v>921</v>
      </c>
      <c r="H34" s="149"/>
      <c r="I34" s="150">
        <f>H34*IF(G34="AR", 1, G34)</f>
        <v>0</v>
      </c>
      <c r="J34" s="181"/>
      <c r="K34" s="217" t="s">
        <v>1094</v>
      </c>
    </row>
    <row r="35" spans="1:11" ht="25.5" outlineLevel="1" x14ac:dyDescent="0.2">
      <c r="A35" s="175"/>
      <c r="B35" s="161"/>
      <c r="C35" s="176"/>
      <c r="D35" s="176"/>
      <c r="E35" s="177" t="s">
        <v>250</v>
      </c>
      <c r="F35" s="178" t="s">
        <v>251</v>
      </c>
      <c r="G35" s="179">
        <v>1</v>
      </c>
      <c r="H35" s="180"/>
      <c r="I35" s="150">
        <f>H35*IF(G35="AR", 1, G35)</f>
        <v>0</v>
      </c>
      <c r="J35" s="181"/>
      <c r="K35" s="217"/>
    </row>
    <row r="36" spans="1:11" ht="25.5" outlineLevel="1" x14ac:dyDescent="0.2">
      <c r="A36" s="175"/>
      <c r="B36" s="161"/>
      <c r="C36" s="176"/>
      <c r="D36" s="176"/>
      <c r="E36" s="182" t="s">
        <v>243</v>
      </c>
      <c r="F36" s="183" t="s">
        <v>484</v>
      </c>
      <c r="G36" s="12">
        <v>1</v>
      </c>
      <c r="H36" s="149"/>
      <c r="I36" s="150">
        <f>H36*IF(G36="AR", 1, G36)</f>
        <v>0</v>
      </c>
      <c r="J36" s="181"/>
      <c r="K36" s="217"/>
    </row>
    <row r="37" spans="1:11" outlineLevel="1" x14ac:dyDescent="0.2">
      <c r="A37" s="175"/>
      <c r="B37" s="161"/>
      <c r="C37" s="176"/>
      <c r="D37" s="176"/>
      <c r="E37" s="182" t="s">
        <v>468</v>
      </c>
      <c r="F37" s="183" t="s">
        <v>469</v>
      </c>
      <c r="G37" s="12">
        <v>1</v>
      </c>
      <c r="H37" s="149"/>
      <c r="I37" s="150">
        <f>H37*IF(G37="AR", 1, G37)</f>
        <v>0</v>
      </c>
      <c r="J37" s="181"/>
      <c r="K37" s="217"/>
    </row>
    <row r="38" spans="1:11" ht="25.5" outlineLevel="1" x14ac:dyDescent="0.2">
      <c r="A38" s="168" t="s">
        <v>255</v>
      </c>
      <c r="B38" s="186" t="s">
        <v>631</v>
      </c>
      <c r="C38" s="192" t="s">
        <v>265</v>
      </c>
      <c r="D38" s="192">
        <v>1</v>
      </c>
      <c r="E38" s="170"/>
      <c r="F38" s="158"/>
      <c r="G38" s="171"/>
      <c r="H38" s="180"/>
      <c r="I38" s="172"/>
      <c r="J38" s="173">
        <f>SUM(I39:I44)*D38</f>
        <v>0</v>
      </c>
      <c r="K38" s="193"/>
    </row>
    <row r="39" spans="1:11" outlineLevel="1" x14ac:dyDescent="0.2">
      <c r="A39" s="175"/>
      <c r="B39" s="194"/>
      <c r="C39" s="195"/>
      <c r="D39" s="195"/>
      <c r="E39" s="177" t="s">
        <v>345</v>
      </c>
      <c r="F39" s="178" t="s">
        <v>346</v>
      </c>
      <c r="G39" s="179">
        <v>1</v>
      </c>
      <c r="H39" s="180"/>
      <c r="I39" s="150">
        <f t="shared" ref="I39:I44" si="4">H39*IF(G39="AR", 1, G39)</f>
        <v>0</v>
      </c>
      <c r="J39" s="181"/>
      <c r="K39" s="299"/>
    </row>
    <row r="40" spans="1:11" ht="25.5" outlineLevel="1" x14ac:dyDescent="0.2">
      <c r="A40" s="175"/>
      <c r="B40" s="194"/>
      <c r="C40" s="195"/>
      <c r="D40" s="195"/>
      <c r="E40" s="182" t="s">
        <v>597</v>
      </c>
      <c r="F40" s="183" t="s">
        <v>598</v>
      </c>
      <c r="G40" s="12" t="s">
        <v>921</v>
      </c>
      <c r="H40" s="149"/>
      <c r="I40" s="150">
        <f t="shared" si="4"/>
        <v>0</v>
      </c>
      <c r="J40" s="181"/>
      <c r="K40" s="299" t="s">
        <v>1094</v>
      </c>
    </row>
    <row r="41" spans="1:11" ht="25.5" outlineLevel="1" x14ac:dyDescent="0.2">
      <c r="A41" s="175"/>
      <c r="B41" s="194"/>
      <c r="C41" s="195"/>
      <c r="D41" s="195"/>
      <c r="E41" s="177" t="s">
        <v>250</v>
      </c>
      <c r="F41" s="178" t="s">
        <v>251</v>
      </c>
      <c r="G41" s="179">
        <v>1</v>
      </c>
      <c r="H41" s="180"/>
      <c r="I41" s="150">
        <f t="shared" si="4"/>
        <v>0</v>
      </c>
      <c r="J41" s="181"/>
      <c r="K41" s="299"/>
    </row>
    <row r="42" spans="1:11" outlineLevel="1" x14ac:dyDescent="0.2">
      <c r="A42" s="175"/>
      <c r="B42" s="194"/>
      <c r="C42" s="195"/>
      <c r="D42" s="195"/>
      <c r="E42" s="182" t="s">
        <v>962</v>
      </c>
      <c r="F42" s="183" t="s">
        <v>963</v>
      </c>
      <c r="G42" s="12">
        <v>1</v>
      </c>
      <c r="H42" s="149"/>
      <c r="I42" s="150">
        <f t="shared" si="4"/>
        <v>0</v>
      </c>
      <c r="J42" s="181"/>
      <c r="K42" s="299"/>
    </row>
    <row r="43" spans="1:11" ht="25.5" outlineLevel="1" x14ac:dyDescent="0.2">
      <c r="A43" s="175"/>
      <c r="B43" s="194"/>
      <c r="C43" s="195"/>
      <c r="D43" s="195"/>
      <c r="E43" s="182" t="s">
        <v>243</v>
      </c>
      <c r="F43" s="183" t="s">
        <v>484</v>
      </c>
      <c r="G43" s="12">
        <v>2</v>
      </c>
      <c r="H43" s="149"/>
      <c r="I43" s="150">
        <f t="shared" si="4"/>
        <v>0</v>
      </c>
      <c r="J43" s="181"/>
      <c r="K43" s="299"/>
    </row>
    <row r="44" spans="1:11" outlineLevel="1" x14ac:dyDescent="0.2">
      <c r="A44" s="175"/>
      <c r="B44" s="194"/>
      <c r="C44" s="195"/>
      <c r="D44" s="195"/>
      <c r="E44" s="182" t="s">
        <v>468</v>
      </c>
      <c r="F44" s="183" t="s">
        <v>469</v>
      </c>
      <c r="G44" s="12">
        <v>1</v>
      </c>
      <c r="H44" s="149"/>
      <c r="I44" s="150">
        <f t="shared" si="4"/>
        <v>0</v>
      </c>
      <c r="J44" s="181"/>
      <c r="K44" s="299"/>
    </row>
    <row r="45" spans="1:11" outlineLevel="1" x14ac:dyDescent="0.2">
      <c r="A45" s="168" t="s">
        <v>255</v>
      </c>
      <c r="B45" s="186" t="s">
        <v>632</v>
      </c>
      <c r="C45" s="192" t="s">
        <v>264</v>
      </c>
      <c r="D45" s="192">
        <v>4</v>
      </c>
      <c r="E45" s="300"/>
      <c r="F45" s="186"/>
      <c r="G45" s="187"/>
      <c r="H45" s="336"/>
      <c r="I45" s="172"/>
      <c r="J45" s="188">
        <f>SUM(I46:I48)*D45</f>
        <v>0</v>
      </c>
      <c r="K45" s="193"/>
    </row>
    <row r="46" spans="1:11" ht="25.5" outlineLevel="1" x14ac:dyDescent="0.2">
      <c r="A46" s="175"/>
      <c r="B46" s="194"/>
      <c r="C46" s="195"/>
      <c r="D46" s="195"/>
      <c r="E46" s="177" t="s">
        <v>243</v>
      </c>
      <c r="F46" s="178" t="s">
        <v>484</v>
      </c>
      <c r="G46" s="179">
        <v>1</v>
      </c>
      <c r="H46" s="180"/>
      <c r="I46" s="150">
        <f>H46*IF(G46="AR", 1, G46)</f>
        <v>0</v>
      </c>
      <c r="J46" s="181"/>
      <c r="K46" s="299"/>
    </row>
    <row r="47" spans="1:11" outlineLevel="1" x14ac:dyDescent="0.2">
      <c r="A47" s="175"/>
      <c r="B47" s="194"/>
      <c r="C47" s="195"/>
      <c r="D47" s="195"/>
      <c r="E47" s="177" t="s">
        <v>487</v>
      </c>
      <c r="F47" s="178" t="s">
        <v>488</v>
      </c>
      <c r="G47" s="311" t="s">
        <v>921</v>
      </c>
      <c r="H47" s="180"/>
      <c r="I47" s="150">
        <f>H47*IF(G47="AR", 1, G47)</f>
        <v>0</v>
      </c>
      <c r="J47" s="272"/>
      <c r="K47" s="299" t="s">
        <v>1069</v>
      </c>
    </row>
    <row r="48" spans="1:11" outlineLevel="1" x14ac:dyDescent="0.2">
      <c r="A48" s="175"/>
      <c r="B48" s="194"/>
      <c r="C48" s="195"/>
      <c r="D48" s="195"/>
      <c r="E48" s="189" t="s">
        <v>262</v>
      </c>
      <c r="F48" s="161" t="s">
        <v>263</v>
      </c>
      <c r="G48" s="179">
        <v>1</v>
      </c>
      <c r="H48" s="180"/>
      <c r="I48" s="150">
        <f>H48*IF(G48="AR", 1, G48)</f>
        <v>0</v>
      </c>
      <c r="J48" s="181"/>
      <c r="K48" s="299"/>
    </row>
    <row r="49" spans="1:11" ht="25.5" outlineLevel="1" x14ac:dyDescent="0.2">
      <c r="A49" s="168" t="s">
        <v>254</v>
      </c>
      <c r="B49" s="186" t="s">
        <v>633</v>
      </c>
      <c r="C49" s="192" t="s">
        <v>267</v>
      </c>
      <c r="D49" s="192">
        <v>1</v>
      </c>
      <c r="E49" s="185"/>
      <c r="F49" s="186"/>
      <c r="G49" s="187"/>
      <c r="H49" s="336"/>
      <c r="I49" s="172"/>
      <c r="J49" s="188">
        <f>SUM(I50:I50)*D49</f>
        <v>0</v>
      </c>
      <c r="K49" s="193"/>
    </row>
    <row r="50" spans="1:11" outlineLevel="1" x14ac:dyDescent="0.2">
      <c r="A50" s="175"/>
      <c r="B50" s="194"/>
      <c r="C50" s="195"/>
      <c r="D50" s="195"/>
      <c r="E50" s="196" t="s">
        <v>472</v>
      </c>
      <c r="F50" s="161" t="s">
        <v>473</v>
      </c>
      <c r="G50" s="179">
        <v>1</v>
      </c>
      <c r="H50" s="180"/>
      <c r="I50" s="150">
        <f t="shared" ref="I50" si="5">H50*IF(G50="AR", 1, G50)</f>
        <v>0</v>
      </c>
      <c r="J50" s="181"/>
      <c r="K50" s="217" t="s">
        <v>917</v>
      </c>
    </row>
    <row r="51" spans="1:11" outlineLevel="1" x14ac:dyDescent="0.2">
      <c r="A51" s="268" t="s">
        <v>255</v>
      </c>
      <c r="B51" s="263" t="s">
        <v>634</v>
      </c>
      <c r="C51" s="269" t="s">
        <v>266</v>
      </c>
      <c r="D51" s="269">
        <v>1</v>
      </c>
      <c r="E51" s="271"/>
      <c r="F51" s="254"/>
      <c r="G51" s="259">
        <v>1</v>
      </c>
      <c r="H51" s="180"/>
      <c r="I51" s="267"/>
      <c r="J51" s="256"/>
      <c r="K51" s="250" t="s">
        <v>241</v>
      </c>
    </row>
    <row r="52" spans="1:11" outlineLevel="1" x14ac:dyDescent="0.2">
      <c r="A52" s="168" t="s">
        <v>255</v>
      </c>
      <c r="B52" s="158" t="s">
        <v>545</v>
      </c>
      <c r="C52" s="169" t="s">
        <v>305</v>
      </c>
      <c r="D52" s="169">
        <v>1</v>
      </c>
      <c r="E52" s="170"/>
      <c r="F52" s="158"/>
      <c r="G52" s="171"/>
      <c r="H52" s="180"/>
      <c r="I52" s="172"/>
      <c r="J52" s="173">
        <f>SUM(I53:I60)*D52</f>
        <v>0</v>
      </c>
      <c r="K52" s="174"/>
    </row>
    <row r="53" spans="1:11" outlineLevel="1" x14ac:dyDescent="0.2">
      <c r="A53" s="175"/>
      <c r="B53" s="161"/>
      <c r="C53" s="176"/>
      <c r="D53" s="176"/>
      <c r="E53" s="177" t="s">
        <v>501</v>
      </c>
      <c r="F53" s="178" t="s">
        <v>502</v>
      </c>
      <c r="G53" s="179">
        <v>1</v>
      </c>
      <c r="H53" s="180"/>
      <c r="I53" s="150">
        <f t="shared" ref="I53:I60" si="6">H53*IF(G53="AR", 1, G53)</f>
        <v>0</v>
      </c>
      <c r="J53" s="181"/>
      <c r="K53" s="217"/>
    </row>
    <row r="54" spans="1:11" ht="25.5" outlineLevel="1" x14ac:dyDescent="0.2">
      <c r="A54" s="175"/>
      <c r="B54" s="161"/>
      <c r="C54" s="176"/>
      <c r="D54" s="176"/>
      <c r="E54" s="182" t="s">
        <v>482</v>
      </c>
      <c r="F54" s="183" t="s">
        <v>483</v>
      </c>
      <c r="G54" s="12">
        <v>1</v>
      </c>
      <c r="H54" s="149"/>
      <c r="I54" s="150">
        <f t="shared" si="6"/>
        <v>0</v>
      </c>
      <c r="J54" s="184"/>
      <c r="K54" s="217"/>
    </row>
    <row r="55" spans="1:11" ht="25.5" outlineLevel="1" x14ac:dyDescent="0.2">
      <c r="A55" s="175"/>
      <c r="B55" s="161"/>
      <c r="C55" s="176"/>
      <c r="D55" s="176"/>
      <c r="E55" s="182" t="s">
        <v>385</v>
      </c>
      <c r="F55" s="183" t="s">
        <v>386</v>
      </c>
      <c r="G55" s="12">
        <v>1</v>
      </c>
      <c r="H55" s="149"/>
      <c r="I55" s="150">
        <f t="shared" si="6"/>
        <v>0</v>
      </c>
      <c r="J55" s="184"/>
      <c r="K55" s="217"/>
    </row>
    <row r="56" spans="1:11" ht="25.5" outlineLevel="1" x14ac:dyDescent="0.2">
      <c r="A56" s="175"/>
      <c r="B56" s="161"/>
      <c r="C56" s="176"/>
      <c r="D56" s="176"/>
      <c r="E56" s="182" t="s">
        <v>306</v>
      </c>
      <c r="F56" s="183" t="s">
        <v>503</v>
      </c>
      <c r="G56" s="12">
        <v>1</v>
      </c>
      <c r="H56" s="149"/>
      <c r="I56" s="150">
        <f t="shared" si="6"/>
        <v>0</v>
      </c>
      <c r="J56" s="181"/>
      <c r="K56" s="217"/>
    </row>
    <row r="57" spans="1:11" ht="25.5" outlineLevel="1" x14ac:dyDescent="0.2">
      <c r="A57" s="175"/>
      <c r="B57" s="161"/>
      <c r="C57" s="176"/>
      <c r="D57" s="176"/>
      <c r="E57" s="182" t="s">
        <v>243</v>
      </c>
      <c r="F57" s="183" t="s">
        <v>484</v>
      </c>
      <c r="G57" s="12">
        <v>1</v>
      </c>
      <c r="H57" s="149"/>
      <c r="I57" s="150">
        <f t="shared" si="6"/>
        <v>0</v>
      </c>
      <c r="J57" s="184"/>
      <c r="K57" s="217"/>
    </row>
    <row r="58" spans="1:11" ht="25.5" outlineLevel="1" x14ac:dyDescent="0.2">
      <c r="A58" s="175"/>
      <c r="B58" s="161"/>
      <c r="C58" s="176"/>
      <c r="D58" s="176"/>
      <c r="E58" s="182" t="s">
        <v>504</v>
      </c>
      <c r="F58" s="183" t="s">
        <v>505</v>
      </c>
      <c r="G58" s="12">
        <v>1</v>
      </c>
      <c r="H58" s="149"/>
      <c r="I58" s="150">
        <f t="shared" si="6"/>
        <v>0</v>
      </c>
      <c r="J58" s="181"/>
      <c r="K58" s="217"/>
    </row>
    <row r="59" spans="1:11" outlineLevel="1" x14ac:dyDescent="0.2">
      <c r="A59" s="175"/>
      <c r="B59" s="161"/>
      <c r="C59" s="176"/>
      <c r="D59" s="176"/>
      <c r="E59" s="182" t="s">
        <v>506</v>
      </c>
      <c r="F59" s="183" t="s">
        <v>507</v>
      </c>
      <c r="G59" s="12">
        <v>1</v>
      </c>
      <c r="H59" s="149"/>
      <c r="I59" s="150">
        <f t="shared" si="6"/>
        <v>0</v>
      </c>
      <c r="J59" s="184"/>
      <c r="K59" s="217"/>
    </row>
    <row r="60" spans="1:11" outlineLevel="1" x14ac:dyDescent="0.2">
      <c r="A60" s="175"/>
      <c r="B60" s="161"/>
      <c r="C60" s="176"/>
      <c r="D60" s="176"/>
      <c r="E60" s="182" t="s">
        <v>508</v>
      </c>
      <c r="F60" s="183" t="s">
        <v>509</v>
      </c>
      <c r="G60" s="12">
        <v>1</v>
      </c>
      <c r="H60" s="149"/>
      <c r="I60" s="150">
        <f t="shared" si="6"/>
        <v>0</v>
      </c>
      <c r="J60" s="181"/>
      <c r="K60" s="217"/>
    </row>
    <row r="61" spans="1:11" outlineLevel="1" x14ac:dyDescent="0.2">
      <c r="A61" s="274" t="s">
        <v>255</v>
      </c>
      <c r="B61" s="218" t="s">
        <v>635</v>
      </c>
      <c r="C61" s="171" t="s">
        <v>445</v>
      </c>
      <c r="D61" s="171">
        <v>1</v>
      </c>
      <c r="E61" s="177"/>
      <c r="F61" s="178"/>
      <c r="G61" s="179">
        <v>1</v>
      </c>
      <c r="H61" s="180"/>
      <c r="I61" s="190"/>
      <c r="J61" s="173">
        <f>SUM(I62:I68)*D61</f>
        <v>0</v>
      </c>
      <c r="K61" s="260"/>
    </row>
    <row r="62" spans="1:11" outlineLevel="1" x14ac:dyDescent="0.2">
      <c r="A62" s="275"/>
      <c r="B62" s="273"/>
      <c r="C62" s="187"/>
      <c r="D62" s="187"/>
      <c r="E62" s="182" t="s">
        <v>924</v>
      </c>
      <c r="F62" s="157" t="s">
        <v>922</v>
      </c>
      <c r="G62" s="179">
        <v>2</v>
      </c>
      <c r="H62" s="180"/>
      <c r="I62" s="150">
        <f t="shared" ref="I62:I64" si="7">H62*IF(G62="AR", 1, G62)</f>
        <v>0</v>
      </c>
      <c r="J62" s="272"/>
      <c r="K62" s="217"/>
    </row>
    <row r="63" spans="1:11" outlineLevel="1" x14ac:dyDescent="0.2">
      <c r="A63" s="275"/>
      <c r="B63" s="273"/>
      <c r="C63" s="187"/>
      <c r="D63" s="187"/>
      <c r="E63" s="177" t="s">
        <v>923</v>
      </c>
      <c r="F63" s="178" t="s">
        <v>925</v>
      </c>
      <c r="G63" s="179">
        <v>2</v>
      </c>
      <c r="H63" s="180"/>
      <c r="I63" s="150">
        <f t="shared" si="7"/>
        <v>0</v>
      </c>
      <c r="J63" s="272"/>
      <c r="K63" s="217"/>
    </row>
    <row r="64" spans="1:11" outlineLevel="1" x14ac:dyDescent="0.2">
      <c r="A64" s="275"/>
      <c r="B64" s="273"/>
      <c r="C64" s="187"/>
      <c r="D64" s="187"/>
      <c r="E64" s="177" t="s">
        <v>487</v>
      </c>
      <c r="F64" s="178" t="s">
        <v>488</v>
      </c>
      <c r="G64" s="179">
        <v>6</v>
      </c>
      <c r="H64" s="180"/>
      <c r="I64" s="150">
        <f t="shared" si="7"/>
        <v>0</v>
      </c>
      <c r="J64" s="272"/>
      <c r="K64" s="217" t="s">
        <v>1070</v>
      </c>
    </row>
    <row r="65" spans="1:11" ht="25.5" outlineLevel="1" x14ac:dyDescent="0.2">
      <c r="A65" s="175"/>
      <c r="B65" s="161"/>
      <c r="C65" s="176"/>
      <c r="D65" s="176"/>
      <c r="E65" s="182" t="s">
        <v>243</v>
      </c>
      <c r="F65" s="183" t="s">
        <v>484</v>
      </c>
      <c r="G65" s="12">
        <v>2</v>
      </c>
      <c r="H65" s="149"/>
      <c r="I65" s="150">
        <f t="shared" ref="I65" si="8">H65*IF(G65="AR", 1, G65)</f>
        <v>0</v>
      </c>
      <c r="J65" s="184"/>
      <c r="K65" s="217"/>
    </row>
    <row r="66" spans="1:11" outlineLevel="1" x14ac:dyDescent="0.2">
      <c r="A66" s="163" t="s">
        <v>255</v>
      </c>
      <c r="B66" s="160" t="s">
        <v>500</v>
      </c>
      <c r="C66" s="17" t="s">
        <v>270</v>
      </c>
      <c r="D66" s="7">
        <v>1</v>
      </c>
      <c r="E66" s="182"/>
      <c r="F66" s="183"/>
      <c r="G66" s="12"/>
      <c r="H66" s="336"/>
      <c r="I66" s="150"/>
      <c r="J66" s="173">
        <f>SUM(I67:I67)*D66</f>
        <v>0</v>
      </c>
      <c r="K66" s="260"/>
    </row>
    <row r="67" spans="1:11" outlineLevel="1" x14ac:dyDescent="0.2">
      <c r="A67" s="163"/>
      <c r="B67" s="160"/>
      <c r="C67" s="17"/>
      <c r="D67" s="7"/>
      <c r="E67" s="182" t="s">
        <v>964</v>
      </c>
      <c r="F67" s="183" t="s">
        <v>965</v>
      </c>
      <c r="G67" s="12">
        <v>1</v>
      </c>
      <c r="H67" s="336"/>
      <c r="I67" s="150">
        <f t="shared" ref="I67" si="9">H67*IF(G67="AR", 1, G67)</f>
        <v>0</v>
      </c>
      <c r="J67" s="204"/>
      <c r="K67" s="260"/>
    </row>
    <row r="68" spans="1:11" outlineLevel="1" x14ac:dyDescent="0.2">
      <c r="A68" s="163"/>
      <c r="B68" s="160"/>
      <c r="C68" s="17"/>
      <c r="D68" s="7"/>
      <c r="E68" s="182"/>
      <c r="F68" s="183"/>
      <c r="G68" s="12"/>
      <c r="H68" s="336"/>
      <c r="I68" s="150"/>
      <c r="J68" s="204"/>
      <c r="K68" s="260"/>
    </row>
    <row r="69" spans="1:11" ht="15.75" x14ac:dyDescent="0.25">
      <c r="A69" s="137" t="s">
        <v>906</v>
      </c>
      <c r="B69" s="138"/>
      <c r="C69" s="139"/>
      <c r="D69" s="139">
        <f>SUM(D70:D71)</f>
        <v>1</v>
      </c>
      <c r="E69" s="141"/>
      <c r="F69" s="138"/>
      <c r="G69" s="142"/>
      <c r="H69" s="166"/>
      <c r="I69" s="167"/>
      <c r="J69" s="144">
        <f>SUM(J70:J71)</f>
        <v>0</v>
      </c>
      <c r="K69" s="145"/>
    </row>
    <row r="70" spans="1:11" outlineLevel="1" x14ac:dyDescent="0.2">
      <c r="A70" s="266" t="s">
        <v>906</v>
      </c>
      <c r="B70" s="264" t="s">
        <v>907</v>
      </c>
      <c r="C70" s="246" t="s">
        <v>902</v>
      </c>
      <c r="D70" s="289">
        <v>1</v>
      </c>
      <c r="E70" s="252"/>
      <c r="F70" s="251"/>
      <c r="G70" s="262"/>
      <c r="H70" s="149"/>
      <c r="I70" s="255"/>
      <c r="J70" s="261"/>
      <c r="K70" s="257" t="s">
        <v>241</v>
      </c>
    </row>
    <row r="71" spans="1:11" outlineLevel="1" x14ac:dyDescent="0.2">
      <c r="A71" s="146"/>
      <c r="B71" s="157"/>
      <c r="C71" s="7"/>
      <c r="D71" s="7"/>
      <c r="E71" s="182"/>
      <c r="F71" s="183"/>
      <c r="G71" s="12"/>
      <c r="H71" s="149"/>
      <c r="I71" s="150"/>
      <c r="J71" s="151"/>
      <c r="K71" s="260"/>
    </row>
    <row r="72" spans="1:11" ht="15.75" x14ac:dyDescent="0.25">
      <c r="A72" s="137" t="s">
        <v>908</v>
      </c>
      <c r="B72" s="138"/>
      <c r="C72" s="139"/>
      <c r="D72" s="139">
        <f>SUM(D73:D106)</f>
        <v>19</v>
      </c>
      <c r="E72" s="141"/>
      <c r="F72" s="138"/>
      <c r="G72" s="142"/>
      <c r="H72" s="166"/>
      <c r="I72" s="167"/>
      <c r="J72" s="144">
        <f>SUM(J73:J106)</f>
        <v>0</v>
      </c>
      <c r="K72" s="145"/>
    </row>
    <row r="73" spans="1:11" outlineLevel="1" x14ac:dyDescent="0.2">
      <c r="A73" s="266" t="s">
        <v>908</v>
      </c>
      <c r="B73" s="264" t="s">
        <v>909</v>
      </c>
      <c r="C73" s="289" t="s">
        <v>902</v>
      </c>
      <c r="D73" s="289">
        <v>2</v>
      </c>
      <c r="E73" s="252"/>
      <c r="F73" s="251"/>
      <c r="G73" s="262"/>
      <c r="H73" s="149"/>
      <c r="I73" s="255"/>
      <c r="J73" s="261"/>
      <c r="K73" s="257" t="s">
        <v>241</v>
      </c>
    </row>
    <row r="74" spans="1:11" ht="25.5" outlineLevel="1" x14ac:dyDescent="0.2">
      <c r="A74" s="266" t="s">
        <v>908</v>
      </c>
      <c r="B74" s="264" t="s">
        <v>910</v>
      </c>
      <c r="C74" s="289" t="s">
        <v>902</v>
      </c>
      <c r="D74" s="289">
        <v>1</v>
      </c>
      <c r="E74" s="252"/>
      <c r="F74" s="251"/>
      <c r="G74" s="262"/>
      <c r="H74" s="149"/>
      <c r="I74" s="255"/>
      <c r="J74" s="261"/>
      <c r="K74" s="257" t="s">
        <v>241</v>
      </c>
    </row>
    <row r="75" spans="1:11" outlineLevel="1" x14ac:dyDescent="0.2">
      <c r="A75" s="266" t="s">
        <v>908</v>
      </c>
      <c r="B75" s="264" t="s">
        <v>911</v>
      </c>
      <c r="C75" s="289" t="s">
        <v>902</v>
      </c>
      <c r="D75" s="289">
        <v>4</v>
      </c>
      <c r="E75" s="252"/>
      <c r="F75" s="251"/>
      <c r="G75" s="262"/>
      <c r="H75" s="149"/>
      <c r="I75" s="255"/>
      <c r="J75" s="261"/>
      <c r="K75" s="257" t="s">
        <v>241</v>
      </c>
    </row>
    <row r="76" spans="1:11" outlineLevel="1" x14ac:dyDescent="0.2">
      <c r="A76" s="266" t="s">
        <v>908</v>
      </c>
      <c r="B76" s="264" t="s">
        <v>912</v>
      </c>
      <c r="C76" s="289" t="s">
        <v>902</v>
      </c>
      <c r="D76" s="289">
        <v>1</v>
      </c>
      <c r="E76" s="252"/>
      <c r="F76" s="251"/>
      <c r="G76" s="262"/>
      <c r="H76" s="149"/>
      <c r="I76" s="255"/>
      <c r="J76" s="261"/>
      <c r="K76" s="250" t="s">
        <v>241</v>
      </c>
    </row>
    <row r="77" spans="1:11" outlineLevel="1" x14ac:dyDescent="0.2">
      <c r="A77" s="266" t="s">
        <v>908</v>
      </c>
      <c r="B77" s="264" t="s">
        <v>913</v>
      </c>
      <c r="C77" s="246" t="s">
        <v>902</v>
      </c>
      <c r="D77" s="289">
        <v>2</v>
      </c>
      <c r="E77" s="252"/>
      <c r="F77" s="251"/>
      <c r="G77" s="262"/>
      <c r="H77" s="149"/>
      <c r="I77" s="255"/>
      <c r="J77" s="261"/>
      <c r="K77" s="250" t="s">
        <v>241</v>
      </c>
    </row>
    <row r="78" spans="1:11" outlineLevel="1" x14ac:dyDescent="0.2">
      <c r="A78" s="266" t="s">
        <v>908</v>
      </c>
      <c r="B78" s="264" t="s">
        <v>914</v>
      </c>
      <c r="C78" s="246" t="s">
        <v>902</v>
      </c>
      <c r="D78" s="289">
        <v>2</v>
      </c>
      <c r="E78" s="252"/>
      <c r="F78" s="251"/>
      <c r="G78" s="262"/>
      <c r="H78" s="149"/>
      <c r="I78" s="255"/>
      <c r="J78" s="261"/>
      <c r="K78" s="250" t="s">
        <v>241</v>
      </c>
    </row>
    <row r="79" spans="1:11" outlineLevel="1" x14ac:dyDescent="0.2">
      <c r="A79" s="266" t="s">
        <v>908</v>
      </c>
      <c r="B79" s="264" t="s">
        <v>915</v>
      </c>
      <c r="C79" s="289" t="s">
        <v>902</v>
      </c>
      <c r="D79" s="289">
        <v>1</v>
      </c>
      <c r="E79" s="252"/>
      <c r="F79" s="251"/>
      <c r="G79" s="262"/>
      <c r="H79" s="149"/>
      <c r="I79" s="255"/>
      <c r="J79" s="261"/>
      <c r="K79" s="250" t="s">
        <v>241</v>
      </c>
    </row>
    <row r="80" spans="1:11" outlineLevel="1" x14ac:dyDescent="0.2">
      <c r="A80" s="163" t="s">
        <v>908</v>
      </c>
      <c r="B80" s="160" t="s">
        <v>525</v>
      </c>
      <c r="C80" s="17" t="s">
        <v>400</v>
      </c>
      <c r="D80" s="17">
        <v>2</v>
      </c>
      <c r="E80" s="182"/>
      <c r="F80" s="183"/>
      <c r="G80" s="12"/>
      <c r="H80" s="149"/>
      <c r="I80" s="150"/>
      <c r="J80" s="173">
        <f>SUM(I81:I83)*D80</f>
        <v>0</v>
      </c>
      <c r="K80" s="260"/>
    </row>
    <row r="81" spans="1:11" ht="25.5" outlineLevel="1" x14ac:dyDescent="0.2">
      <c r="A81" s="146"/>
      <c r="B81" s="157"/>
      <c r="C81" s="7"/>
      <c r="D81" s="7"/>
      <c r="E81" s="156" t="s">
        <v>250</v>
      </c>
      <c r="F81" s="157" t="s">
        <v>251</v>
      </c>
      <c r="G81" s="179">
        <v>1</v>
      </c>
      <c r="H81" s="149"/>
      <c r="I81" s="150">
        <f t="shared" ref="I81:I83" si="10">H81*IF(G81="AR", 1, G81)</f>
        <v>0</v>
      </c>
      <c r="J81" s="151"/>
      <c r="K81" s="260"/>
    </row>
    <row r="82" spans="1:11" ht="25.5" outlineLevel="1" x14ac:dyDescent="0.2">
      <c r="A82" s="146"/>
      <c r="B82" s="157"/>
      <c r="C82" s="7"/>
      <c r="D82" s="7"/>
      <c r="E82" s="156" t="s">
        <v>401</v>
      </c>
      <c r="F82" s="157" t="s">
        <v>526</v>
      </c>
      <c r="G82" s="179">
        <v>1</v>
      </c>
      <c r="H82" s="149"/>
      <c r="I82" s="150">
        <f t="shared" si="10"/>
        <v>0</v>
      </c>
      <c r="J82" s="151"/>
      <c r="K82" s="260"/>
    </row>
    <row r="83" spans="1:11" outlineLevel="1" x14ac:dyDescent="0.2">
      <c r="A83" s="146"/>
      <c r="B83" s="157"/>
      <c r="C83" s="7"/>
      <c r="D83" s="7"/>
      <c r="E83" s="156" t="s">
        <v>531</v>
      </c>
      <c r="F83" s="157" t="s">
        <v>532</v>
      </c>
      <c r="G83" s="179">
        <v>1</v>
      </c>
      <c r="H83" s="149"/>
      <c r="I83" s="150">
        <f t="shared" si="10"/>
        <v>0</v>
      </c>
      <c r="J83" s="151"/>
      <c r="K83" s="260"/>
    </row>
    <row r="84" spans="1:11" outlineLevel="1" x14ac:dyDescent="0.2">
      <c r="A84" s="163" t="s">
        <v>908</v>
      </c>
      <c r="B84" s="160" t="s">
        <v>499</v>
      </c>
      <c r="C84" s="17" t="s">
        <v>305</v>
      </c>
      <c r="D84" s="17">
        <v>2</v>
      </c>
      <c r="E84" s="156"/>
      <c r="F84" s="157"/>
      <c r="G84" s="12"/>
      <c r="H84" s="149"/>
      <c r="I84" s="150"/>
      <c r="J84" s="173">
        <f>SUM(I85:I93)*D84</f>
        <v>0</v>
      </c>
      <c r="K84" s="260"/>
    </row>
    <row r="85" spans="1:11" outlineLevel="1" x14ac:dyDescent="0.2">
      <c r="A85" s="146"/>
      <c r="B85" s="157"/>
      <c r="C85" s="7"/>
      <c r="D85" s="7"/>
      <c r="E85" s="177" t="s">
        <v>501</v>
      </c>
      <c r="F85" s="178" t="s">
        <v>502</v>
      </c>
      <c r="G85" s="179">
        <v>1</v>
      </c>
      <c r="H85" s="149"/>
      <c r="I85" s="150">
        <f t="shared" ref="I85:I93" si="11">H85*IF(G85="AR", 1, G85)</f>
        <v>0</v>
      </c>
      <c r="J85" s="151"/>
      <c r="K85" s="260"/>
    </row>
    <row r="86" spans="1:11" outlineLevel="1" x14ac:dyDescent="0.2">
      <c r="A86" s="146"/>
      <c r="B86" s="157"/>
      <c r="C86" s="7"/>
      <c r="D86" s="7"/>
      <c r="E86" s="177" t="s">
        <v>480</v>
      </c>
      <c r="F86" s="178" t="s">
        <v>481</v>
      </c>
      <c r="G86" s="179">
        <v>1</v>
      </c>
      <c r="H86" s="149"/>
      <c r="I86" s="150">
        <f t="shared" si="11"/>
        <v>0</v>
      </c>
      <c r="J86" s="151"/>
      <c r="K86" s="260"/>
    </row>
    <row r="87" spans="1:11" ht="25.5" outlineLevel="1" x14ac:dyDescent="0.2">
      <c r="A87" s="146"/>
      <c r="B87" s="157"/>
      <c r="C87" s="7"/>
      <c r="D87" s="7"/>
      <c r="E87" s="189" t="s">
        <v>482</v>
      </c>
      <c r="F87" s="161" t="s">
        <v>483</v>
      </c>
      <c r="G87" s="179">
        <v>1</v>
      </c>
      <c r="H87" s="149"/>
      <c r="I87" s="150">
        <f t="shared" si="11"/>
        <v>0</v>
      </c>
      <c r="J87" s="151"/>
      <c r="K87" s="260"/>
    </row>
    <row r="88" spans="1:11" ht="25.5" outlineLevel="1" x14ac:dyDescent="0.2">
      <c r="A88" s="146"/>
      <c r="B88" s="157"/>
      <c r="C88" s="7"/>
      <c r="D88" s="7"/>
      <c r="E88" s="177" t="s">
        <v>385</v>
      </c>
      <c r="F88" s="178" t="s">
        <v>386</v>
      </c>
      <c r="G88" s="179">
        <v>1</v>
      </c>
      <c r="H88" s="149"/>
      <c r="I88" s="150">
        <f t="shared" si="11"/>
        <v>0</v>
      </c>
      <c r="J88" s="151"/>
      <c r="K88" s="260"/>
    </row>
    <row r="89" spans="1:11" ht="25.5" outlineLevel="1" x14ac:dyDescent="0.2">
      <c r="A89" s="146"/>
      <c r="B89" s="157"/>
      <c r="C89" s="7"/>
      <c r="D89" s="7"/>
      <c r="E89" s="189" t="s">
        <v>306</v>
      </c>
      <c r="F89" s="161" t="s">
        <v>503</v>
      </c>
      <c r="G89" s="179">
        <v>1</v>
      </c>
      <c r="H89" s="149"/>
      <c r="I89" s="150">
        <f t="shared" si="11"/>
        <v>0</v>
      </c>
      <c r="J89" s="151"/>
      <c r="K89" s="260"/>
    </row>
    <row r="90" spans="1:11" ht="25.5" outlineLevel="1" x14ac:dyDescent="0.2">
      <c r="A90" s="146"/>
      <c r="B90" s="157"/>
      <c r="C90" s="7"/>
      <c r="D90" s="7"/>
      <c r="E90" s="177" t="s">
        <v>243</v>
      </c>
      <c r="F90" s="178" t="s">
        <v>484</v>
      </c>
      <c r="G90" s="179">
        <v>1</v>
      </c>
      <c r="H90" s="149"/>
      <c r="I90" s="150">
        <f t="shared" si="11"/>
        <v>0</v>
      </c>
      <c r="J90" s="151"/>
      <c r="K90" s="260"/>
    </row>
    <row r="91" spans="1:11" ht="25.5" outlineLevel="1" x14ac:dyDescent="0.2">
      <c r="A91" s="146"/>
      <c r="B91" s="157"/>
      <c r="C91" s="7"/>
      <c r="D91" s="7"/>
      <c r="E91" s="189" t="s">
        <v>504</v>
      </c>
      <c r="F91" s="161" t="s">
        <v>505</v>
      </c>
      <c r="G91" s="179">
        <v>1</v>
      </c>
      <c r="H91" s="149"/>
      <c r="I91" s="150">
        <f t="shared" si="11"/>
        <v>0</v>
      </c>
      <c r="J91" s="151"/>
      <c r="K91" s="260"/>
    </row>
    <row r="92" spans="1:11" outlineLevel="1" x14ac:dyDescent="0.2">
      <c r="A92" s="146"/>
      <c r="B92" s="157"/>
      <c r="C92" s="7"/>
      <c r="D92" s="7"/>
      <c r="E92" s="177" t="s">
        <v>506</v>
      </c>
      <c r="F92" s="178" t="s">
        <v>507</v>
      </c>
      <c r="G92" s="179">
        <v>1</v>
      </c>
      <c r="H92" s="149"/>
      <c r="I92" s="150">
        <f t="shared" si="11"/>
        <v>0</v>
      </c>
      <c r="J92" s="151"/>
      <c r="K92" s="260"/>
    </row>
    <row r="93" spans="1:11" outlineLevel="1" x14ac:dyDescent="0.2">
      <c r="A93" s="146"/>
      <c r="B93" s="157"/>
      <c r="C93" s="7"/>
      <c r="D93" s="7"/>
      <c r="E93" s="189" t="s">
        <v>508</v>
      </c>
      <c r="F93" s="161" t="s">
        <v>509</v>
      </c>
      <c r="G93" s="179">
        <v>1</v>
      </c>
      <c r="H93" s="149"/>
      <c r="I93" s="150">
        <f t="shared" si="11"/>
        <v>0</v>
      </c>
      <c r="J93" s="151"/>
      <c r="K93" s="260"/>
    </row>
    <row r="94" spans="1:11" outlineLevel="1" x14ac:dyDescent="0.2">
      <c r="A94" s="163" t="s">
        <v>908</v>
      </c>
      <c r="B94" s="160" t="s">
        <v>916</v>
      </c>
      <c r="C94" s="17" t="s">
        <v>305</v>
      </c>
      <c r="D94" s="17">
        <v>2</v>
      </c>
      <c r="E94" s="156"/>
      <c r="F94" s="157"/>
      <c r="G94" s="12"/>
      <c r="H94" s="149"/>
      <c r="I94" s="150"/>
      <c r="J94" s="173">
        <f>SUM(I95:I105)*D94</f>
        <v>0</v>
      </c>
      <c r="K94" s="260"/>
    </row>
    <row r="95" spans="1:11" outlineLevel="1" x14ac:dyDescent="0.2">
      <c r="A95" s="146"/>
      <c r="B95" s="157"/>
      <c r="C95" s="7"/>
      <c r="D95" s="7"/>
      <c r="E95" s="177" t="s">
        <v>501</v>
      </c>
      <c r="F95" s="178" t="s">
        <v>502</v>
      </c>
      <c r="G95" s="179">
        <v>2</v>
      </c>
      <c r="H95" s="149"/>
      <c r="I95" s="150">
        <f t="shared" ref="I95:I105" si="12">H95*IF(G95="AR", 1, G95)</f>
        <v>0</v>
      </c>
      <c r="J95" s="151"/>
      <c r="K95" s="260"/>
    </row>
    <row r="96" spans="1:11" ht="25.5" outlineLevel="1" x14ac:dyDescent="0.2">
      <c r="A96" s="146"/>
      <c r="B96" s="157"/>
      <c r="C96" s="7"/>
      <c r="D96" s="7"/>
      <c r="E96" s="189" t="s">
        <v>482</v>
      </c>
      <c r="F96" s="161" t="s">
        <v>483</v>
      </c>
      <c r="G96" s="179">
        <v>2</v>
      </c>
      <c r="H96" s="149"/>
      <c r="I96" s="150">
        <f t="shared" si="12"/>
        <v>0</v>
      </c>
      <c r="J96" s="151"/>
      <c r="K96" s="260"/>
    </row>
    <row r="97" spans="1:11" ht="25.5" outlineLevel="1" x14ac:dyDescent="0.2">
      <c r="A97" s="146"/>
      <c r="B97" s="157"/>
      <c r="C97" s="7"/>
      <c r="D97" s="7"/>
      <c r="E97" s="177" t="s">
        <v>385</v>
      </c>
      <c r="F97" s="178" t="s">
        <v>386</v>
      </c>
      <c r="G97" s="179" t="s">
        <v>921</v>
      </c>
      <c r="H97" s="149"/>
      <c r="I97" s="150">
        <f t="shared" si="12"/>
        <v>0</v>
      </c>
      <c r="J97" s="151"/>
      <c r="K97" s="260" t="s">
        <v>917</v>
      </c>
    </row>
    <row r="98" spans="1:11" ht="25.5" outlineLevel="1" x14ac:dyDescent="0.2">
      <c r="A98" s="146"/>
      <c r="B98" s="157"/>
      <c r="C98" s="7"/>
      <c r="D98" s="7"/>
      <c r="E98" s="189" t="s">
        <v>306</v>
      </c>
      <c r="F98" s="161" t="s">
        <v>503</v>
      </c>
      <c r="G98" s="179" t="s">
        <v>921</v>
      </c>
      <c r="H98" s="149"/>
      <c r="I98" s="150">
        <f t="shared" si="12"/>
        <v>0</v>
      </c>
      <c r="J98" s="151"/>
      <c r="K98" s="260" t="s">
        <v>917</v>
      </c>
    </row>
    <row r="99" spans="1:11" ht="25.5" outlineLevel="1" x14ac:dyDescent="0.2">
      <c r="A99" s="146"/>
      <c r="B99" s="157"/>
      <c r="C99" s="7"/>
      <c r="D99" s="7"/>
      <c r="E99" s="177" t="s">
        <v>243</v>
      </c>
      <c r="F99" s="178" t="s">
        <v>484</v>
      </c>
      <c r="G99" s="179">
        <v>2</v>
      </c>
      <c r="H99" s="149"/>
      <c r="I99" s="150">
        <f t="shared" si="12"/>
        <v>0</v>
      </c>
      <c r="J99" s="151"/>
      <c r="K99" s="260"/>
    </row>
    <row r="100" spans="1:11" ht="25.5" outlineLevel="1" x14ac:dyDescent="0.2">
      <c r="A100" s="146"/>
      <c r="B100" s="157"/>
      <c r="C100" s="7"/>
      <c r="D100" s="7"/>
      <c r="E100" s="189" t="s">
        <v>504</v>
      </c>
      <c r="F100" s="161" t="s">
        <v>505</v>
      </c>
      <c r="G100" s="179" t="s">
        <v>921</v>
      </c>
      <c r="H100" s="149"/>
      <c r="I100" s="150">
        <f t="shared" si="12"/>
        <v>0</v>
      </c>
      <c r="J100" s="151"/>
      <c r="K100" s="260" t="s">
        <v>917</v>
      </c>
    </row>
    <row r="101" spans="1:11" outlineLevel="1" x14ac:dyDescent="0.2">
      <c r="A101" s="146"/>
      <c r="B101" s="157"/>
      <c r="C101" s="7"/>
      <c r="D101" s="7"/>
      <c r="E101" s="189" t="s">
        <v>487</v>
      </c>
      <c r="F101" s="161" t="s">
        <v>488</v>
      </c>
      <c r="G101" s="179" t="s">
        <v>921</v>
      </c>
      <c r="H101" s="149"/>
      <c r="I101" s="150">
        <f t="shared" si="12"/>
        <v>0</v>
      </c>
      <c r="J101" s="151"/>
      <c r="K101" s="260"/>
    </row>
    <row r="102" spans="1:11" outlineLevel="1" x14ac:dyDescent="0.2">
      <c r="A102" s="146"/>
      <c r="B102" s="157"/>
      <c r="C102" s="7"/>
      <c r="D102" s="7"/>
      <c r="E102" s="177" t="s">
        <v>929</v>
      </c>
      <c r="F102" s="178" t="s">
        <v>926</v>
      </c>
      <c r="G102" s="179">
        <v>2</v>
      </c>
      <c r="H102" s="180"/>
      <c r="I102" s="150">
        <f t="shared" si="12"/>
        <v>0</v>
      </c>
      <c r="J102" s="204"/>
      <c r="K102" s="260"/>
    </row>
    <row r="103" spans="1:11" outlineLevel="1" x14ac:dyDescent="0.2">
      <c r="A103" s="146"/>
      <c r="B103" s="157"/>
      <c r="C103" s="7"/>
      <c r="D103" s="7"/>
      <c r="E103" s="177" t="s">
        <v>480</v>
      </c>
      <c r="F103" s="178" t="s">
        <v>481</v>
      </c>
      <c r="G103" s="179">
        <v>1</v>
      </c>
      <c r="H103" s="149"/>
      <c r="I103" s="150">
        <f t="shared" si="12"/>
        <v>0</v>
      </c>
      <c r="J103" s="151"/>
      <c r="K103" s="260"/>
    </row>
    <row r="104" spans="1:11" outlineLevel="1" x14ac:dyDescent="0.2">
      <c r="A104" s="146"/>
      <c r="B104" s="157"/>
      <c r="C104" s="7"/>
      <c r="D104" s="7"/>
      <c r="E104" s="189" t="s">
        <v>508</v>
      </c>
      <c r="F104" s="178" t="s">
        <v>509</v>
      </c>
      <c r="G104" s="179" t="s">
        <v>921</v>
      </c>
      <c r="H104" s="149"/>
      <c r="I104" s="150">
        <f t="shared" si="12"/>
        <v>0</v>
      </c>
      <c r="J104" s="151"/>
      <c r="K104" s="260" t="s">
        <v>917</v>
      </c>
    </row>
    <row r="105" spans="1:11" outlineLevel="1" x14ac:dyDescent="0.2">
      <c r="A105" s="146"/>
      <c r="B105" s="157"/>
      <c r="C105" s="7"/>
      <c r="D105" s="7"/>
      <c r="E105" s="156" t="s">
        <v>901</v>
      </c>
      <c r="F105" s="183" t="s">
        <v>918</v>
      </c>
      <c r="G105" s="12" t="s">
        <v>921</v>
      </c>
      <c r="H105" s="149"/>
      <c r="I105" s="150">
        <f t="shared" si="12"/>
        <v>0</v>
      </c>
      <c r="J105" s="151"/>
      <c r="K105" s="260" t="s">
        <v>917</v>
      </c>
    </row>
    <row r="106" spans="1:11" outlineLevel="1" x14ac:dyDescent="0.2">
      <c r="A106" s="146"/>
      <c r="B106" s="157"/>
      <c r="C106" s="7"/>
      <c r="D106" s="7"/>
      <c r="E106" s="156"/>
      <c r="F106" s="157"/>
      <c r="G106" s="12"/>
      <c r="H106" s="149"/>
      <c r="I106" s="150"/>
      <c r="J106" s="151"/>
      <c r="K106" s="260"/>
    </row>
    <row r="107" spans="1:11" ht="15.75" x14ac:dyDescent="0.25">
      <c r="A107" s="137" t="s">
        <v>271</v>
      </c>
      <c r="B107" s="138"/>
      <c r="C107" s="139"/>
      <c r="D107" s="139">
        <f>SUM(D108:D120)</f>
        <v>5</v>
      </c>
      <c r="E107" s="141"/>
      <c r="F107" s="138"/>
      <c r="G107" s="142"/>
      <c r="H107" s="166"/>
      <c r="I107" s="167"/>
      <c r="J107" s="144">
        <f>SUM(J108:J120)</f>
        <v>0</v>
      </c>
      <c r="K107" s="145"/>
    </row>
    <row r="108" spans="1:11" outlineLevel="1" x14ac:dyDescent="0.2">
      <c r="A108" s="268" t="s">
        <v>272</v>
      </c>
      <c r="B108" s="263" t="s">
        <v>767</v>
      </c>
      <c r="C108" s="269" t="s">
        <v>768</v>
      </c>
      <c r="D108" s="269">
        <v>1</v>
      </c>
      <c r="E108" s="271"/>
      <c r="F108" s="254"/>
      <c r="G108" s="259"/>
      <c r="H108" s="180"/>
      <c r="I108" s="276"/>
      <c r="J108" s="256"/>
      <c r="K108" s="257" t="s">
        <v>241</v>
      </c>
    </row>
    <row r="109" spans="1:11" ht="25.5" outlineLevel="1" x14ac:dyDescent="0.2">
      <c r="A109" s="268" t="s">
        <v>272</v>
      </c>
      <c r="B109" s="263" t="s">
        <v>769</v>
      </c>
      <c r="C109" s="269" t="s">
        <v>273</v>
      </c>
      <c r="D109" s="269">
        <v>1</v>
      </c>
      <c r="E109" s="271"/>
      <c r="F109" s="254"/>
      <c r="G109" s="259"/>
      <c r="H109" s="180"/>
      <c r="I109" s="276"/>
      <c r="J109" s="256"/>
      <c r="K109" s="257" t="s">
        <v>241</v>
      </c>
    </row>
    <row r="110" spans="1:11" outlineLevel="1" x14ac:dyDescent="0.2">
      <c r="A110" s="168" t="s">
        <v>272</v>
      </c>
      <c r="B110" s="158" t="s">
        <v>770</v>
      </c>
      <c r="C110" s="169" t="s">
        <v>643</v>
      </c>
      <c r="D110" s="169">
        <v>1</v>
      </c>
      <c r="E110" s="170"/>
      <c r="F110" s="158"/>
      <c r="G110" s="171"/>
      <c r="H110" s="180"/>
      <c r="I110" s="172"/>
      <c r="J110" s="173">
        <f>SUM(I111:I114)*D110</f>
        <v>0</v>
      </c>
      <c r="K110" s="174"/>
    </row>
    <row r="111" spans="1:11" ht="25.5" outlineLevel="1" x14ac:dyDescent="0.2">
      <c r="A111" s="175"/>
      <c r="B111" s="161"/>
      <c r="C111" s="176"/>
      <c r="D111" s="176"/>
      <c r="E111" s="177" t="s">
        <v>482</v>
      </c>
      <c r="F111" s="178" t="s">
        <v>483</v>
      </c>
      <c r="G111" s="179">
        <v>1</v>
      </c>
      <c r="H111" s="180"/>
      <c r="I111" s="150">
        <f t="shared" ref="I111:I114" si="13">H111*IF(G111="AR", 1, G111)</f>
        <v>0</v>
      </c>
      <c r="J111" s="191"/>
      <c r="K111" s="217"/>
    </row>
    <row r="112" spans="1:11" outlineLevel="1" x14ac:dyDescent="0.2">
      <c r="A112" s="175"/>
      <c r="B112" s="161"/>
      <c r="C112" s="176"/>
      <c r="D112" s="176"/>
      <c r="E112" s="177" t="s">
        <v>345</v>
      </c>
      <c r="F112" s="178" t="s">
        <v>346</v>
      </c>
      <c r="G112" s="179">
        <v>1</v>
      </c>
      <c r="H112" s="180"/>
      <c r="I112" s="150">
        <f t="shared" si="13"/>
        <v>0</v>
      </c>
      <c r="J112" s="191"/>
      <c r="K112" s="217"/>
    </row>
    <row r="113" spans="1:11" ht="25.5" outlineLevel="1" x14ac:dyDescent="0.2">
      <c r="A113" s="175"/>
      <c r="B113" s="161"/>
      <c r="C113" s="176"/>
      <c r="D113" s="176"/>
      <c r="E113" s="177" t="s">
        <v>243</v>
      </c>
      <c r="F113" s="178" t="s">
        <v>484</v>
      </c>
      <c r="G113" s="179">
        <v>2</v>
      </c>
      <c r="H113" s="180"/>
      <c r="I113" s="150">
        <f t="shared" si="13"/>
        <v>0</v>
      </c>
      <c r="J113" s="191"/>
      <c r="K113" s="217"/>
    </row>
    <row r="114" spans="1:11" ht="26.25" customHeight="1" outlineLevel="1" x14ac:dyDescent="0.2">
      <c r="A114" s="175"/>
      <c r="B114" s="161"/>
      <c r="C114" s="176"/>
      <c r="D114" s="176"/>
      <c r="E114" s="182" t="s">
        <v>468</v>
      </c>
      <c r="F114" s="183" t="s">
        <v>469</v>
      </c>
      <c r="G114" s="12">
        <v>1</v>
      </c>
      <c r="H114" s="180"/>
      <c r="I114" s="150">
        <f t="shared" si="13"/>
        <v>0</v>
      </c>
      <c r="J114" s="191"/>
      <c r="K114" s="217"/>
    </row>
    <row r="115" spans="1:11" outlineLevel="1" x14ac:dyDescent="0.2">
      <c r="A115" s="168" t="s">
        <v>272</v>
      </c>
      <c r="B115" s="158" t="s">
        <v>771</v>
      </c>
      <c r="C115" s="169" t="s">
        <v>382</v>
      </c>
      <c r="D115" s="169">
        <v>1</v>
      </c>
      <c r="E115" s="170"/>
      <c r="F115" s="158"/>
      <c r="G115" s="171"/>
      <c r="H115" s="180"/>
      <c r="I115" s="172"/>
      <c r="J115" s="173">
        <f>SUM(I116:I118)*D115</f>
        <v>0</v>
      </c>
      <c r="K115" s="174"/>
    </row>
    <row r="116" spans="1:11" ht="25.5" outlineLevel="1" x14ac:dyDescent="0.2">
      <c r="A116" s="175"/>
      <c r="B116" s="161"/>
      <c r="C116" s="176"/>
      <c r="D116" s="176"/>
      <c r="E116" s="177" t="s">
        <v>243</v>
      </c>
      <c r="F116" s="178" t="s">
        <v>484</v>
      </c>
      <c r="G116" s="179">
        <v>2</v>
      </c>
      <c r="H116" s="180"/>
      <c r="I116" s="150">
        <f>H116*IF(G116="AR", 1, G116)</f>
        <v>0</v>
      </c>
      <c r="J116" s="191"/>
      <c r="K116" s="217"/>
    </row>
    <row r="117" spans="1:11" outlineLevel="1" x14ac:dyDescent="0.2">
      <c r="A117" s="175"/>
      <c r="B117" s="161"/>
      <c r="C117" s="176"/>
      <c r="D117" s="176"/>
      <c r="E117" s="182" t="s">
        <v>487</v>
      </c>
      <c r="F117" s="183" t="s">
        <v>488</v>
      </c>
      <c r="G117" s="311" t="s">
        <v>921</v>
      </c>
      <c r="H117" s="180"/>
      <c r="I117" s="150">
        <f>H117*IF(G117="AR", 1, G117)</f>
        <v>0</v>
      </c>
      <c r="J117" s="198"/>
      <c r="K117" s="217" t="s">
        <v>1076</v>
      </c>
    </row>
    <row r="118" spans="1:11" outlineLevel="1" x14ac:dyDescent="0.2">
      <c r="A118" s="175"/>
      <c r="B118" s="161"/>
      <c r="C118" s="176"/>
      <c r="D118" s="176"/>
      <c r="E118" s="177" t="s">
        <v>966</v>
      </c>
      <c r="F118" s="178" t="s">
        <v>967</v>
      </c>
      <c r="G118" s="179">
        <v>1</v>
      </c>
      <c r="H118" s="180"/>
      <c r="I118" s="150">
        <f>H118*IF(G118="AR", 1, G118)</f>
        <v>0</v>
      </c>
      <c r="J118" s="198"/>
      <c r="K118" s="217"/>
    </row>
    <row r="119" spans="1:11" outlineLevel="1" x14ac:dyDescent="0.2">
      <c r="A119" s="268" t="s">
        <v>272</v>
      </c>
      <c r="B119" s="263" t="s">
        <v>772</v>
      </c>
      <c r="C119" s="269" t="s">
        <v>247</v>
      </c>
      <c r="D119" s="269">
        <v>1</v>
      </c>
      <c r="E119" s="271"/>
      <c r="F119" s="254"/>
      <c r="G119" s="259"/>
      <c r="H119" s="180"/>
      <c r="I119" s="276"/>
      <c r="J119" s="256"/>
      <c r="K119" s="257" t="s">
        <v>241</v>
      </c>
    </row>
    <row r="120" spans="1:11" outlineLevel="1" x14ac:dyDescent="0.2">
      <c r="A120" s="168"/>
      <c r="B120" s="199"/>
      <c r="C120" s="200"/>
      <c r="D120" s="200"/>
      <c r="E120" s="201"/>
      <c r="F120" s="199"/>
      <c r="G120" s="179"/>
      <c r="H120" s="180"/>
      <c r="I120" s="172"/>
      <c r="J120" s="198"/>
      <c r="K120" s="174"/>
    </row>
    <row r="121" spans="1:11" ht="15.75" x14ac:dyDescent="0.25">
      <c r="A121" s="137" t="s">
        <v>274</v>
      </c>
      <c r="B121" s="138"/>
      <c r="C121" s="139"/>
      <c r="D121" s="139">
        <f>SUM(D122:D144)</f>
        <v>4</v>
      </c>
      <c r="E121" s="141"/>
      <c r="F121" s="138"/>
      <c r="G121" s="142"/>
      <c r="H121" s="166"/>
      <c r="I121" s="167"/>
      <c r="J121" s="144">
        <f>SUM(J122:J144)</f>
        <v>0</v>
      </c>
      <c r="K121" s="145"/>
    </row>
    <row r="122" spans="1:11" ht="25.5" outlineLevel="1" x14ac:dyDescent="0.2">
      <c r="A122" s="168" t="s">
        <v>275</v>
      </c>
      <c r="B122" s="158" t="s">
        <v>778</v>
      </c>
      <c r="C122" s="169" t="s">
        <v>280</v>
      </c>
      <c r="D122" s="169">
        <v>1</v>
      </c>
      <c r="E122" s="170"/>
      <c r="F122" s="158"/>
      <c r="G122" s="171"/>
      <c r="H122" s="180"/>
      <c r="I122" s="172"/>
      <c r="J122" s="173">
        <f>SUM(I123:I127)*D122</f>
        <v>0</v>
      </c>
      <c r="K122" s="174"/>
    </row>
    <row r="123" spans="1:11" ht="25.5" outlineLevel="1" x14ac:dyDescent="0.2">
      <c r="A123" s="175"/>
      <c r="B123" s="161"/>
      <c r="C123" s="176"/>
      <c r="D123" s="176"/>
      <c r="E123" s="177" t="s">
        <v>597</v>
      </c>
      <c r="F123" s="178" t="s">
        <v>598</v>
      </c>
      <c r="G123" s="179" t="s">
        <v>921</v>
      </c>
      <c r="H123" s="180"/>
      <c r="I123" s="150">
        <f>H123*IF(G123="AR", 1, G123)</f>
        <v>0</v>
      </c>
      <c r="J123" s="191"/>
      <c r="K123" s="217" t="s">
        <v>1094</v>
      </c>
    </row>
    <row r="124" spans="1:11" ht="25.5" outlineLevel="1" x14ac:dyDescent="0.2">
      <c r="A124" s="175"/>
      <c r="B124" s="161"/>
      <c r="C124" s="176"/>
      <c r="D124" s="176"/>
      <c r="E124" s="177" t="s">
        <v>250</v>
      </c>
      <c r="F124" s="178" t="s">
        <v>251</v>
      </c>
      <c r="G124" s="179">
        <v>1</v>
      </c>
      <c r="H124" s="180"/>
      <c r="I124" s="150">
        <f>H124*IF(G124="AR", 1, G124)</f>
        <v>0</v>
      </c>
      <c r="J124" s="191"/>
      <c r="K124" s="217"/>
    </row>
    <row r="125" spans="1:11" ht="25.5" outlineLevel="1" x14ac:dyDescent="0.2">
      <c r="A125" s="175"/>
      <c r="B125" s="161"/>
      <c r="C125" s="176"/>
      <c r="D125" s="176"/>
      <c r="E125" s="177" t="s">
        <v>243</v>
      </c>
      <c r="F125" s="178" t="s">
        <v>484</v>
      </c>
      <c r="G125" s="179">
        <v>2</v>
      </c>
      <c r="H125" s="180"/>
      <c r="I125" s="150">
        <f>H125*IF(G125="AR", 1, G125)</f>
        <v>0</v>
      </c>
      <c r="J125" s="191"/>
      <c r="K125" s="217"/>
    </row>
    <row r="126" spans="1:11" outlineLevel="1" x14ac:dyDescent="0.2">
      <c r="A126" s="175"/>
      <c r="B126" s="161"/>
      <c r="C126" s="176"/>
      <c r="D126" s="176"/>
      <c r="E126" s="177" t="s">
        <v>256</v>
      </c>
      <c r="F126" s="178" t="s">
        <v>467</v>
      </c>
      <c r="G126" s="179">
        <v>1</v>
      </c>
      <c r="H126" s="180"/>
      <c r="I126" s="150">
        <f t="shared" ref="I126" si="14">H126*IF(G126="AR", 1, G126)</f>
        <v>0</v>
      </c>
      <c r="J126" s="191"/>
      <c r="K126" s="217"/>
    </row>
    <row r="127" spans="1:11" outlineLevel="1" x14ac:dyDescent="0.2">
      <c r="A127" s="175"/>
      <c r="B127" s="161"/>
      <c r="C127" s="176"/>
      <c r="D127" s="176"/>
      <c r="E127" s="177" t="s">
        <v>468</v>
      </c>
      <c r="F127" s="178" t="s">
        <v>469</v>
      </c>
      <c r="G127" s="179">
        <v>1</v>
      </c>
      <c r="H127" s="180"/>
      <c r="I127" s="150">
        <f>H127*IF(G127="AR", 1, G127)</f>
        <v>0</v>
      </c>
      <c r="J127" s="191"/>
      <c r="K127" s="217"/>
    </row>
    <row r="128" spans="1:11" outlineLevel="1" x14ac:dyDescent="0.2">
      <c r="A128" s="168" t="s">
        <v>275</v>
      </c>
      <c r="B128" s="158" t="s">
        <v>647</v>
      </c>
      <c r="C128" s="169" t="s">
        <v>278</v>
      </c>
      <c r="D128" s="169">
        <v>1</v>
      </c>
      <c r="E128" s="170"/>
      <c r="F128" s="158"/>
      <c r="G128" s="171"/>
      <c r="H128" s="180"/>
      <c r="I128" s="172"/>
      <c r="J128" s="173">
        <f>SUM(I129:I134)*D128</f>
        <v>0</v>
      </c>
      <c r="K128" s="174"/>
    </row>
    <row r="129" spans="1:11" outlineLevel="1" x14ac:dyDescent="0.2">
      <c r="A129" s="175"/>
      <c r="B129" s="161"/>
      <c r="C129" s="176"/>
      <c r="D129" s="176"/>
      <c r="E129" s="177" t="s">
        <v>256</v>
      </c>
      <c r="F129" s="178" t="s">
        <v>467</v>
      </c>
      <c r="G129" s="179">
        <v>1</v>
      </c>
      <c r="H129" s="180"/>
      <c r="I129" s="150">
        <f t="shared" ref="I129:I134" si="15">H129*IF(G129="AR", 1, G129)</f>
        <v>0</v>
      </c>
      <c r="J129" s="191"/>
      <c r="K129" s="217"/>
    </row>
    <row r="130" spans="1:11" ht="25.5" outlineLevel="1" x14ac:dyDescent="0.2">
      <c r="A130" s="175"/>
      <c r="B130" s="161"/>
      <c r="C130" s="176"/>
      <c r="D130" s="176"/>
      <c r="E130" s="177" t="s">
        <v>597</v>
      </c>
      <c r="F130" s="178" t="s">
        <v>598</v>
      </c>
      <c r="G130" s="179">
        <v>1</v>
      </c>
      <c r="H130" s="180"/>
      <c r="I130" s="150">
        <f t="shared" si="15"/>
        <v>0</v>
      </c>
      <c r="J130" s="191"/>
      <c r="K130" s="217" t="s">
        <v>1094</v>
      </c>
    </row>
    <row r="131" spans="1:11" ht="25.5" outlineLevel="1" x14ac:dyDescent="0.2">
      <c r="A131" s="175"/>
      <c r="B131" s="161"/>
      <c r="C131" s="176"/>
      <c r="D131" s="176"/>
      <c r="E131" s="177" t="s">
        <v>250</v>
      </c>
      <c r="F131" s="178" t="s">
        <v>251</v>
      </c>
      <c r="G131" s="179">
        <v>1</v>
      </c>
      <c r="H131" s="180"/>
      <c r="I131" s="150">
        <f t="shared" si="15"/>
        <v>0</v>
      </c>
      <c r="J131" s="191"/>
      <c r="K131" s="217"/>
    </row>
    <row r="132" spans="1:11" ht="25.5" outlineLevel="1" x14ac:dyDescent="0.2">
      <c r="A132" s="175"/>
      <c r="B132" s="161"/>
      <c r="C132" s="176"/>
      <c r="D132" s="176"/>
      <c r="E132" s="177" t="s">
        <v>243</v>
      </c>
      <c r="F132" s="178" t="s">
        <v>484</v>
      </c>
      <c r="G132" s="179">
        <v>1</v>
      </c>
      <c r="H132" s="180"/>
      <c r="I132" s="150">
        <f t="shared" si="15"/>
        <v>0</v>
      </c>
      <c r="J132" s="191"/>
      <c r="K132" s="217"/>
    </row>
    <row r="133" spans="1:11" outlineLevel="1" x14ac:dyDescent="0.2">
      <c r="A133" s="175"/>
      <c r="B133" s="161"/>
      <c r="C133" s="176"/>
      <c r="D133" s="176"/>
      <c r="E133" s="177" t="s">
        <v>276</v>
      </c>
      <c r="F133" s="178" t="s">
        <v>277</v>
      </c>
      <c r="G133" s="179">
        <v>10</v>
      </c>
      <c r="H133" s="180"/>
      <c r="I133" s="150">
        <f t="shared" si="15"/>
        <v>0</v>
      </c>
      <c r="J133" s="191"/>
      <c r="K133" s="217" t="s">
        <v>1095</v>
      </c>
    </row>
    <row r="134" spans="1:11" outlineLevel="1" x14ac:dyDescent="0.2">
      <c r="A134" s="175"/>
      <c r="B134" s="161"/>
      <c r="C134" s="176"/>
      <c r="D134" s="176"/>
      <c r="E134" s="177" t="s">
        <v>468</v>
      </c>
      <c r="F134" s="178" t="s">
        <v>469</v>
      </c>
      <c r="G134" s="179">
        <v>1</v>
      </c>
      <c r="H134" s="180"/>
      <c r="I134" s="150">
        <f t="shared" si="15"/>
        <v>0</v>
      </c>
      <c r="J134" s="191"/>
      <c r="K134" s="217"/>
    </row>
    <row r="135" spans="1:11" ht="25.5" outlineLevel="1" x14ac:dyDescent="0.2">
      <c r="A135" s="168" t="s">
        <v>275</v>
      </c>
      <c r="B135" s="158" t="s">
        <v>779</v>
      </c>
      <c r="C135" s="169" t="s">
        <v>279</v>
      </c>
      <c r="D135" s="169">
        <v>1</v>
      </c>
      <c r="E135" s="170"/>
      <c r="F135" s="158"/>
      <c r="G135" s="171"/>
      <c r="H135" s="180"/>
      <c r="I135" s="172"/>
      <c r="J135" s="173">
        <f>SUM(I136:I142)*D135</f>
        <v>0</v>
      </c>
      <c r="K135" s="174"/>
    </row>
    <row r="136" spans="1:11" outlineLevel="1" x14ac:dyDescent="0.2">
      <c r="A136" s="175"/>
      <c r="B136" s="161"/>
      <c r="C136" s="176"/>
      <c r="D136" s="176"/>
      <c r="E136" s="177" t="s">
        <v>256</v>
      </c>
      <c r="F136" s="178" t="s">
        <v>257</v>
      </c>
      <c r="G136" s="179">
        <v>1</v>
      </c>
      <c r="H136" s="180"/>
      <c r="I136" s="150">
        <f t="shared" ref="I136:I142" si="16">H136*IF(G136="AR", 1, G136)</f>
        <v>0</v>
      </c>
      <c r="J136" s="191"/>
      <c r="K136" s="217"/>
    </row>
    <row r="137" spans="1:11" ht="25.5" outlineLevel="1" x14ac:dyDescent="0.2">
      <c r="A137" s="175"/>
      <c r="B137" s="161"/>
      <c r="C137" s="176"/>
      <c r="D137" s="176"/>
      <c r="E137" s="177" t="s">
        <v>250</v>
      </c>
      <c r="F137" s="178" t="s">
        <v>251</v>
      </c>
      <c r="G137" s="179">
        <v>1</v>
      </c>
      <c r="H137" s="180"/>
      <c r="I137" s="150">
        <f t="shared" si="16"/>
        <v>0</v>
      </c>
      <c r="J137" s="191"/>
      <c r="K137" s="217"/>
    </row>
    <row r="138" spans="1:11" outlineLevel="1" x14ac:dyDescent="0.2">
      <c r="A138" s="175"/>
      <c r="B138" s="161"/>
      <c r="C138" s="176"/>
      <c r="D138" s="176"/>
      <c r="E138" s="177" t="s">
        <v>243</v>
      </c>
      <c r="F138" s="178" t="s">
        <v>244</v>
      </c>
      <c r="G138" s="179">
        <v>1</v>
      </c>
      <c r="H138" s="180"/>
      <c r="I138" s="150">
        <f t="shared" si="16"/>
        <v>0</v>
      </c>
      <c r="J138" s="191"/>
      <c r="K138" s="217"/>
    </row>
    <row r="139" spans="1:11" ht="25.5" outlineLevel="1" x14ac:dyDescent="0.2">
      <c r="A139" s="175"/>
      <c r="B139" s="161"/>
      <c r="C139" s="176"/>
      <c r="D139" s="176"/>
      <c r="E139" s="177" t="s">
        <v>258</v>
      </c>
      <c r="F139" s="178" t="s">
        <v>259</v>
      </c>
      <c r="G139" s="179">
        <v>1</v>
      </c>
      <c r="H139" s="180"/>
      <c r="I139" s="150">
        <f t="shared" si="16"/>
        <v>0</v>
      </c>
      <c r="J139" s="191"/>
      <c r="K139" s="217"/>
    </row>
    <row r="140" spans="1:11" outlineLevel="1" x14ac:dyDescent="0.2">
      <c r="A140" s="175"/>
      <c r="B140" s="161"/>
      <c r="C140" s="176"/>
      <c r="D140" s="176"/>
      <c r="E140" s="177" t="s">
        <v>276</v>
      </c>
      <c r="F140" s="178" t="s">
        <v>277</v>
      </c>
      <c r="G140" s="179">
        <v>9</v>
      </c>
      <c r="H140" s="180"/>
      <c r="I140" s="150">
        <f t="shared" si="16"/>
        <v>0</v>
      </c>
      <c r="J140" s="191"/>
      <c r="K140" s="217" t="s">
        <v>1096</v>
      </c>
    </row>
    <row r="141" spans="1:11" ht="25.5" outlineLevel="1" x14ac:dyDescent="0.2">
      <c r="A141" s="175"/>
      <c r="B141" s="161"/>
      <c r="C141" s="176"/>
      <c r="D141" s="176"/>
      <c r="E141" s="177" t="s">
        <v>260</v>
      </c>
      <c r="F141" s="178" t="s">
        <v>261</v>
      </c>
      <c r="G141" s="179">
        <v>1</v>
      </c>
      <c r="H141" s="180"/>
      <c r="I141" s="150">
        <f t="shared" si="16"/>
        <v>0</v>
      </c>
      <c r="J141" s="191"/>
      <c r="K141" s="217"/>
    </row>
    <row r="142" spans="1:11" outlineLevel="1" x14ac:dyDescent="0.2">
      <c r="A142" s="175"/>
      <c r="B142" s="161"/>
      <c r="C142" s="176"/>
      <c r="D142" s="176"/>
      <c r="E142" s="182" t="s">
        <v>962</v>
      </c>
      <c r="F142" s="183" t="s">
        <v>963</v>
      </c>
      <c r="G142" s="179">
        <v>1</v>
      </c>
      <c r="H142" s="180"/>
      <c r="I142" s="150">
        <f t="shared" si="16"/>
        <v>0</v>
      </c>
      <c r="J142" s="204"/>
      <c r="K142" s="217"/>
    </row>
    <row r="143" spans="1:11" outlineLevel="1" x14ac:dyDescent="0.2">
      <c r="A143" s="268" t="s">
        <v>275</v>
      </c>
      <c r="B143" s="263" t="s">
        <v>861</v>
      </c>
      <c r="C143" s="269" t="s">
        <v>317</v>
      </c>
      <c r="D143" s="269">
        <v>1</v>
      </c>
      <c r="E143" s="278"/>
      <c r="F143" s="264"/>
      <c r="G143" s="269"/>
      <c r="H143" s="180"/>
      <c r="I143" s="277"/>
      <c r="J143" s="249"/>
      <c r="K143" s="257" t="s">
        <v>891</v>
      </c>
    </row>
    <row r="144" spans="1:11" outlineLevel="1" x14ac:dyDescent="0.2">
      <c r="A144" s="168"/>
      <c r="B144" s="199"/>
      <c r="C144" s="200"/>
      <c r="D144" s="200"/>
      <c r="E144" s="201"/>
      <c r="F144" s="199"/>
      <c r="G144" s="179"/>
      <c r="H144" s="180"/>
      <c r="I144" s="172"/>
      <c r="J144" s="191"/>
      <c r="K144" s="174"/>
    </row>
    <row r="145" spans="1:11" ht="15.75" x14ac:dyDescent="0.25">
      <c r="A145" s="137" t="s">
        <v>281</v>
      </c>
      <c r="B145" s="138"/>
      <c r="C145" s="139"/>
      <c r="D145" s="139">
        <f>SUM(D146:D256)</f>
        <v>35</v>
      </c>
      <c r="E145" s="141"/>
      <c r="F145" s="138"/>
      <c r="G145" s="142"/>
      <c r="H145" s="166"/>
      <c r="I145" s="167"/>
      <c r="J145" s="144">
        <f>SUM(J146:J256)</f>
        <v>0</v>
      </c>
      <c r="K145" s="145"/>
    </row>
    <row r="146" spans="1:11" outlineLevel="1" x14ac:dyDescent="0.2">
      <c r="A146" s="168" t="s">
        <v>281</v>
      </c>
      <c r="B146" s="158" t="s">
        <v>787</v>
      </c>
      <c r="C146" s="169" t="s">
        <v>283</v>
      </c>
      <c r="D146" s="169">
        <v>1</v>
      </c>
      <c r="E146" s="170"/>
      <c r="F146" s="158"/>
      <c r="G146" s="171"/>
      <c r="H146" s="180"/>
      <c r="I146" s="172"/>
      <c r="J146" s="173">
        <f>SUM(I147:I162)*D146</f>
        <v>0</v>
      </c>
      <c r="K146" s="174"/>
    </row>
    <row r="147" spans="1:11" ht="25.5" outlineLevel="1" x14ac:dyDescent="0.2">
      <c r="A147" s="175"/>
      <c r="B147" s="161"/>
      <c r="C147" s="176"/>
      <c r="D147" s="176"/>
      <c r="E147" s="182" t="s">
        <v>250</v>
      </c>
      <c r="F147" s="183" t="s">
        <v>251</v>
      </c>
      <c r="G147" s="179">
        <v>2</v>
      </c>
      <c r="H147" s="180"/>
      <c r="I147" s="150">
        <f t="shared" ref="I147:I162" si="17">H147*IF(G147="AR", 1, G147)</f>
        <v>0</v>
      </c>
      <c r="J147" s="191"/>
      <c r="K147" s="217"/>
    </row>
    <row r="148" spans="1:11" outlineLevel="1" x14ac:dyDescent="0.2">
      <c r="A148" s="175"/>
      <c r="B148" s="161"/>
      <c r="C148" s="176"/>
      <c r="D148" s="176"/>
      <c r="E148" s="182" t="s">
        <v>923</v>
      </c>
      <c r="F148" s="183" t="s">
        <v>925</v>
      </c>
      <c r="G148" s="179" t="s">
        <v>921</v>
      </c>
      <c r="H148" s="180"/>
      <c r="I148" s="150">
        <f t="shared" si="17"/>
        <v>0</v>
      </c>
      <c r="J148" s="191"/>
      <c r="K148" s="217"/>
    </row>
    <row r="149" spans="1:11" outlineLevel="1" x14ac:dyDescent="0.2">
      <c r="A149" s="175"/>
      <c r="B149" s="161"/>
      <c r="C149" s="176"/>
      <c r="D149" s="176"/>
      <c r="E149" s="182" t="s">
        <v>928</v>
      </c>
      <c r="F149" s="183" t="s">
        <v>1031</v>
      </c>
      <c r="G149" s="179">
        <v>2</v>
      </c>
      <c r="H149" s="180"/>
      <c r="I149" s="150">
        <f t="shared" si="17"/>
        <v>0</v>
      </c>
      <c r="J149" s="191"/>
      <c r="K149" s="217"/>
    </row>
    <row r="150" spans="1:11" ht="25.5" outlineLevel="1" x14ac:dyDescent="0.2">
      <c r="A150" s="175"/>
      <c r="B150" s="161"/>
      <c r="C150" s="176"/>
      <c r="D150" s="176"/>
      <c r="E150" s="182" t="s">
        <v>289</v>
      </c>
      <c r="F150" s="183" t="s">
        <v>290</v>
      </c>
      <c r="G150" s="179">
        <v>2</v>
      </c>
      <c r="H150" s="180"/>
      <c r="I150" s="150">
        <f t="shared" si="17"/>
        <v>0</v>
      </c>
      <c r="J150" s="191"/>
      <c r="K150" s="217"/>
    </row>
    <row r="151" spans="1:11" outlineLevel="1" x14ac:dyDescent="0.2">
      <c r="A151" s="175"/>
      <c r="B151" s="161"/>
      <c r="C151" s="176"/>
      <c r="D151" s="176"/>
      <c r="E151" s="182" t="s">
        <v>487</v>
      </c>
      <c r="F151" s="183" t="s">
        <v>488</v>
      </c>
      <c r="G151" s="311" t="s">
        <v>921</v>
      </c>
      <c r="H151" s="180"/>
      <c r="I151" s="150">
        <v>0</v>
      </c>
      <c r="J151" s="198"/>
      <c r="K151" s="217" t="s">
        <v>1089</v>
      </c>
    </row>
    <row r="152" spans="1:11" outlineLevel="1" x14ac:dyDescent="0.2">
      <c r="A152" s="175"/>
      <c r="B152" s="161"/>
      <c r="C152" s="176"/>
      <c r="D152" s="176"/>
      <c r="E152" s="182" t="s">
        <v>292</v>
      </c>
      <c r="F152" s="183" t="s">
        <v>788</v>
      </c>
      <c r="G152" s="179">
        <v>1</v>
      </c>
      <c r="H152" s="180"/>
      <c r="I152" s="150">
        <f t="shared" si="17"/>
        <v>0</v>
      </c>
      <c r="J152" s="191"/>
      <c r="K152" s="217"/>
    </row>
    <row r="153" spans="1:11" outlineLevel="1" x14ac:dyDescent="0.2">
      <c r="A153" s="175"/>
      <c r="B153" s="161"/>
      <c r="C153" s="176"/>
      <c r="D153" s="176"/>
      <c r="E153" s="182" t="s">
        <v>789</v>
      </c>
      <c r="F153" s="183" t="s">
        <v>790</v>
      </c>
      <c r="G153" s="179">
        <v>1</v>
      </c>
      <c r="H153" s="180"/>
      <c r="I153" s="150">
        <f t="shared" si="17"/>
        <v>0</v>
      </c>
      <c r="J153" s="191"/>
      <c r="K153" s="217"/>
    </row>
    <row r="154" spans="1:11" ht="25.5" outlineLevel="1" x14ac:dyDescent="0.2">
      <c r="A154" s="175"/>
      <c r="B154" s="161"/>
      <c r="C154" s="176"/>
      <c r="D154" s="176"/>
      <c r="E154" s="182" t="s">
        <v>252</v>
      </c>
      <c r="F154" s="183" t="s">
        <v>756</v>
      </c>
      <c r="G154" s="179">
        <v>1</v>
      </c>
      <c r="H154" s="180"/>
      <c r="I154" s="150">
        <f t="shared" si="17"/>
        <v>0</v>
      </c>
      <c r="J154" s="191"/>
      <c r="K154" s="217"/>
    </row>
    <row r="155" spans="1:11" outlineLevel="1" x14ac:dyDescent="0.2">
      <c r="A155" s="175"/>
      <c r="B155" s="161"/>
      <c r="C155" s="176"/>
      <c r="D155" s="176"/>
      <c r="E155" s="182" t="s">
        <v>529</v>
      </c>
      <c r="F155" s="183" t="s">
        <v>530</v>
      </c>
      <c r="G155" s="179">
        <v>1</v>
      </c>
      <c r="H155" s="180"/>
      <c r="I155" s="150">
        <f t="shared" si="17"/>
        <v>0</v>
      </c>
      <c r="J155" s="191"/>
      <c r="K155" s="217"/>
    </row>
    <row r="156" spans="1:11" outlineLevel="1" x14ac:dyDescent="0.2">
      <c r="A156" s="175"/>
      <c r="B156" s="161"/>
      <c r="C156" s="176"/>
      <c r="D156" s="176"/>
      <c r="E156" s="182" t="s">
        <v>294</v>
      </c>
      <c r="F156" s="183" t="s">
        <v>295</v>
      </c>
      <c r="G156" s="179">
        <v>1</v>
      </c>
      <c r="H156" s="180"/>
      <c r="I156" s="150">
        <f t="shared" si="17"/>
        <v>0</v>
      </c>
      <c r="J156" s="191"/>
      <c r="K156" s="217"/>
    </row>
    <row r="157" spans="1:11" outlineLevel="1" x14ac:dyDescent="0.2">
      <c r="A157" s="175"/>
      <c r="B157" s="161"/>
      <c r="C157" s="176"/>
      <c r="D157" s="176"/>
      <c r="E157" s="182" t="s">
        <v>968</v>
      </c>
      <c r="F157" s="183" t="s">
        <v>969</v>
      </c>
      <c r="G157" s="179">
        <v>3</v>
      </c>
      <c r="H157" s="180"/>
      <c r="I157" s="150">
        <f t="shared" si="17"/>
        <v>0</v>
      </c>
      <c r="J157" s="198"/>
      <c r="K157" s="217"/>
    </row>
    <row r="158" spans="1:11" outlineLevel="1" x14ac:dyDescent="0.2">
      <c r="A158" s="175"/>
      <c r="B158" s="161"/>
      <c r="C158" s="176"/>
      <c r="D158" s="176"/>
      <c r="E158" s="182" t="s">
        <v>970</v>
      </c>
      <c r="F158" s="183" t="s">
        <v>969</v>
      </c>
      <c r="G158" s="179">
        <v>1</v>
      </c>
      <c r="H158" s="180"/>
      <c r="I158" s="150">
        <f t="shared" si="17"/>
        <v>0</v>
      </c>
      <c r="J158" s="198"/>
      <c r="K158" s="217"/>
    </row>
    <row r="159" spans="1:11" outlineLevel="1" x14ac:dyDescent="0.2">
      <c r="A159" s="175"/>
      <c r="B159" s="161"/>
      <c r="C159" s="176"/>
      <c r="D159" s="176"/>
      <c r="E159" s="182" t="s">
        <v>971</v>
      </c>
      <c r="F159" s="183" t="s">
        <v>969</v>
      </c>
      <c r="G159" s="179">
        <v>1</v>
      </c>
      <c r="H159" s="180"/>
      <c r="I159" s="150">
        <f t="shared" si="17"/>
        <v>0</v>
      </c>
      <c r="J159" s="198"/>
      <c r="K159" s="217"/>
    </row>
    <row r="160" spans="1:11" outlineLevel="1" x14ac:dyDescent="0.2">
      <c r="A160" s="175"/>
      <c r="B160" s="161"/>
      <c r="C160" s="176"/>
      <c r="D160" s="176"/>
      <c r="E160" s="182" t="s">
        <v>972</v>
      </c>
      <c r="F160" s="183" t="s">
        <v>969</v>
      </c>
      <c r="G160" s="179">
        <v>1</v>
      </c>
      <c r="H160" s="180"/>
      <c r="I160" s="150">
        <f t="shared" si="17"/>
        <v>0</v>
      </c>
      <c r="J160" s="198"/>
      <c r="K160" s="217"/>
    </row>
    <row r="161" spans="1:11" outlineLevel="1" x14ac:dyDescent="0.2">
      <c r="A161" s="175"/>
      <c r="B161" s="161"/>
      <c r="C161" s="176"/>
      <c r="D161" s="176"/>
      <c r="E161" s="182" t="s">
        <v>973</v>
      </c>
      <c r="F161" s="183" t="s">
        <v>974</v>
      </c>
      <c r="G161" s="179">
        <v>1</v>
      </c>
      <c r="H161" s="180"/>
      <c r="I161" s="150">
        <f t="shared" si="17"/>
        <v>0</v>
      </c>
      <c r="J161" s="198"/>
      <c r="K161" s="217"/>
    </row>
    <row r="162" spans="1:11" outlineLevel="1" x14ac:dyDescent="0.2">
      <c r="A162" s="175"/>
      <c r="B162" s="161"/>
      <c r="C162" s="176"/>
      <c r="D162" s="176"/>
      <c r="E162" s="182" t="s">
        <v>975</v>
      </c>
      <c r="F162" s="183" t="s">
        <v>976</v>
      </c>
      <c r="G162" s="179">
        <v>1</v>
      </c>
      <c r="H162" s="180"/>
      <c r="I162" s="150">
        <f t="shared" si="17"/>
        <v>0</v>
      </c>
      <c r="J162" s="198"/>
      <c r="K162" s="217"/>
    </row>
    <row r="163" spans="1:11" ht="25.5" outlineLevel="1" x14ac:dyDescent="0.2">
      <c r="A163" s="268" t="s">
        <v>281</v>
      </c>
      <c r="B163" s="263" t="s">
        <v>791</v>
      </c>
      <c r="C163" s="269" t="s">
        <v>296</v>
      </c>
      <c r="D163" s="270">
        <v>1</v>
      </c>
      <c r="E163" s="271"/>
      <c r="F163" s="254"/>
      <c r="G163" s="259"/>
      <c r="H163" s="180"/>
      <c r="I163" s="279"/>
      <c r="J163" s="256"/>
      <c r="K163" s="257" t="s">
        <v>241</v>
      </c>
    </row>
    <row r="164" spans="1:11" ht="25.5" outlineLevel="1" x14ac:dyDescent="0.2">
      <c r="A164" s="168" t="s">
        <v>281</v>
      </c>
      <c r="B164" s="158" t="s">
        <v>792</v>
      </c>
      <c r="C164" s="169" t="s">
        <v>298</v>
      </c>
      <c r="D164" s="169">
        <v>12</v>
      </c>
      <c r="E164" s="170"/>
      <c r="F164" s="158"/>
      <c r="G164" s="171"/>
      <c r="H164" s="180"/>
      <c r="I164" s="172"/>
      <c r="J164" s="173">
        <f>SUM(I165:I175)*D164</f>
        <v>0</v>
      </c>
      <c r="K164" s="174"/>
    </row>
    <row r="165" spans="1:11" outlineLevel="1" x14ac:dyDescent="0.2">
      <c r="A165" s="175"/>
      <c r="B165" s="161"/>
      <c r="C165" s="176"/>
      <c r="D165" s="176"/>
      <c r="E165" s="182" t="s">
        <v>501</v>
      </c>
      <c r="F165" s="183" t="s">
        <v>502</v>
      </c>
      <c r="G165" s="179">
        <v>1</v>
      </c>
      <c r="H165" s="180"/>
      <c r="I165" s="150">
        <f t="shared" ref="I165:I175" si="18">H165*IF(G165="AR", 1, G165)</f>
        <v>0</v>
      </c>
      <c r="J165" s="191"/>
      <c r="K165" s="217"/>
    </row>
    <row r="166" spans="1:11" ht="25.5" outlineLevel="1" x14ac:dyDescent="0.2">
      <c r="A166" s="175"/>
      <c r="B166" s="161"/>
      <c r="C166" s="176"/>
      <c r="D166" s="176"/>
      <c r="E166" s="182" t="s">
        <v>250</v>
      </c>
      <c r="F166" s="183" t="s">
        <v>251</v>
      </c>
      <c r="G166" s="179">
        <v>2</v>
      </c>
      <c r="H166" s="180"/>
      <c r="I166" s="150">
        <f t="shared" si="18"/>
        <v>0</v>
      </c>
      <c r="J166" s="191"/>
      <c r="K166" s="217"/>
    </row>
    <row r="167" spans="1:11" ht="25.5" outlineLevel="1" x14ac:dyDescent="0.2">
      <c r="A167" s="175"/>
      <c r="B167" s="161"/>
      <c r="C167" s="176"/>
      <c r="D167" s="176"/>
      <c r="E167" s="182" t="s">
        <v>243</v>
      </c>
      <c r="F167" s="183" t="s">
        <v>484</v>
      </c>
      <c r="G167" s="179">
        <v>1</v>
      </c>
      <c r="H167" s="180"/>
      <c r="I167" s="150">
        <f t="shared" si="18"/>
        <v>0</v>
      </c>
      <c r="J167" s="191"/>
      <c r="K167" s="217"/>
    </row>
    <row r="168" spans="1:11" outlineLevel="1" x14ac:dyDescent="0.2">
      <c r="A168" s="175"/>
      <c r="B168" s="161"/>
      <c r="C168" s="176"/>
      <c r="D168" s="176"/>
      <c r="E168" s="182" t="s">
        <v>794</v>
      </c>
      <c r="F168" s="183" t="s">
        <v>795</v>
      </c>
      <c r="G168" s="179">
        <v>1</v>
      </c>
      <c r="H168" s="180"/>
      <c r="I168" s="150">
        <f t="shared" si="18"/>
        <v>0</v>
      </c>
      <c r="J168" s="191"/>
      <c r="K168" s="217"/>
    </row>
    <row r="169" spans="1:11" ht="25.5" outlineLevel="1" x14ac:dyDescent="0.2">
      <c r="A169" s="175"/>
      <c r="B169" s="161"/>
      <c r="C169" s="176"/>
      <c r="D169" s="176"/>
      <c r="E169" s="182" t="s">
        <v>796</v>
      </c>
      <c r="F169" s="183" t="s">
        <v>797</v>
      </c>
      <c r="G169" s="179">
        <v>2</v>
      </c>
      <c r="H169" s="180"/>
      <c r="I169" s="150">
        <f t="shared" si="18"/>
        <v>0</v>
      </c>
      <c r="J169" s="191"/>
      <c r="K169" s="217"/>
    </row>
    <row r="170" spans="1:11" ht="25.5" outlineLevel="1" x14ac:dyDescent="0.2">
      <c r="A170" s="175"/>
      <c r="B170" s="161"/>
      <c r="C170" s="176"/>
      <c r="D170" s="176"/>
      <c r="E170" s="182" t="s">
        <v>798</v>
      </c>
      <c r="F170" s="183" t="s">
        <v>799</v>
      </c>
      <c r="G170" s="179">
        <v>2</v>
      </c>
      <c r="H170" s="180"/>
      <c r="I170" s="150">
        <f t="shared" si="18"/>
        <v>0</v>
      </c>
      <c r="J170" s="191"/>
      <c r="K170" s="217"/>
    </row>
    <row r="171" spans="1:11" outlineLevel="1" x14ac:dyDescent="0.2">
      <c r="A171" s="175"/>
      <c r="B171" s="161"/>
      <c r="C171" s="176"/>
      <c r="D171" s="176"/>
      <c r="E171" s="182" t="s">
        <v>800</v>
      </c>
      <c r="F171" s="183" t="s">
        <v>801</v>
      </c>
      <c r="G171" s="179">
        <v>2</v>
      </c>
      <c r="H171" s="180"/>
      <c r="I171" s="150">
        <f t="shared" si="18"/>
        <v>0</v>
      </c>
      <c r="J171" s="191"/>
      <c r="K171" s="217"/>
    </row>
    <row r="172" spans="1:11" outlineLevel="1" x14ac:dyDescent="0.2">
      <c r="A172" s="175"/>
      <c r="B172" s="161"/>
      <c r="C172" s="176"/>
      <c r="D172" s="176"/>
      <c r="E172" s="182" t="s">
        <v>977</v>
      </c>
      <c r="F172" s="183" t="s">
        <v>978</v>
      </c>
      <c r="G172" s="179">
        <v>1</v>
      </c>
      <c r="H172" s="180"/>
      <c r="I172" s="150">
        <f t="shared" si="18"/>
        <v>0</v>
      </c>
      <c r="J172" s="198"/>
      <c r="K172" s="217"/>
    </row>
    <row r="173" spans="1:11" outlineLevel="1" x14ac:dyDescent="0.2">
      <c r="A173" s="175"/>
      <c r="B173" s="161"/>
      <c r="C173" s="176"/>
      <c r="D173" s="176"/>
      <c r="E173" s="182" t="s">
        <v>979</v>
      </c>
      <c r="F173" s="183" t="s">
        <v>978</v>
      </c>
      <c r="G173" s="179">
        <v>1</v>
      </c>
      <c r="H173" s="180"/>
      <c r="I173" s="150">
        <f t="shared" si="18"/>
        <v>0</v>
      </c>
      <c r="J173" s="198"/>
      <c r="K173" s="217"/>
    </row>
    <row r="174" spans="1:11" outlineLevel="1" x14ac:dyDescent="0.2">
      <c r="A174" s="175"/>
      <c r="B174" s="161"/>
      <c r="C174" s="176"/>
      <c r="D174" s="176"/>
      <c r="E174" s="182" t="s">
        <v>980</v>
      </c>
      <c r="F174" s="183" t="s">
        <v>981</v>
      </c>
      <c r="G174" s="179">
        <v>1</v>
      </c>
      <c r="H174" s="180"/>
      <c r="I174" s="150">
        <f t="shared" si="18"/>
        <v>0</v>
      </c>
      <c r="J174" s="198"/>
      <c r="K174" s="217"/>
    </row>
    <row r="175" spans="1:11" outlineLevel="1" x14ac:dyDescent="0.2">
      <c r="A175" s="175"/>
      <c r="B175" s="161"/>
      <c r="C175" s="176"/>
      <c r="D175" s="176"/>
      <c r="E175" s="182" t="s">
        <v>982</v>
      </c>
      <c r="F175" s="183" t="s">
        <v>981</v>
      </c>
      <c r="G175" s="179">
        <v>1</v>
      </c>
      <c r="H175" s="180"/>
      <c r="I175" s="150">
        <f t="shared" si="18"/>
        <v>0</v>
      </c>
      <c r="J175" s="198"/>
      <c r="K175" s="217"/>
    </row>
    <row r="176" spans="1:11" ht="25.5" outlineLevel="1" x14ac:dyDescent="0.2">
      <c r="A176" s="168" t="s">
        <v>281</v>
      </c>
      <c r="B176" s="158" t="s">
        <v>793</v>
      </c>
      <c r="C176" s="169" t="s">
        <v>282</v>
      </c>
      <c r="D176" s="169">
        <v>2</v>
      </c>
      <c r="E176" s="170"/>
      <c r="F176" s="158"/>
      <c r="G176" s="171"/>
      <c r="H176" s="180"/>
      <c r="I176" s="172"/>
      <c r="J176" s="173">
        <f>SUM(I177:I188)*D176</f>
        <v>0</v>
      </c>
      <c r="K176" s="174"/>
    </row>
    <row r="177" spans="1:11" outlineLevel="1" x14ac:dyDescent="0.2">
      <c r="A177" s="175"/>
      <c r="B177" s="161"/>
      <c r="C177" s="176"/>
      <c r="D177" s="176"/>
      <c r="E177" s="182" t="s">
        <v>501</v>
      </c>
      <c r="F177" s="183" t="s">
        <v>502</v>
      </c>
      <c r="G177" s="179">
        <v>1</v>
      </c>
      <c r="H177" s="180"/>
      <c r="I177" s="150">
        <f t="shared" ref="I177:I188" si="19">H177*IF(G177="AR", 1, G177)</f>
        <v>0</v>
      </c>
      <c r="J177" s="191"/>
      <c r="K177" s="217"/>
    </row>
    <row r="178" spans="1:11" ht="25.5" outlineLevel="1" x14ac:dyDescent="0.2">
      <c r="A178" s="175"/>
      <c r="B178" s="161"/>
      <c r="C178" s="176"/>
      <c r="D178" s="176"/>
      <c r="E178" s="182" t="s">
        <v>250</v>
      </c>
      <c r="F178" s="183" t="s">
        <v>251</v>
      </c>
      <c r="G178" s="179">
        <v>2</v>
      </c>
      <c r="H178" s="180"/>
      <c r="I178" s="150">
        <f t="shared" si="19"/>
        <v>0</v>
      </c>
      <c r="J178" s="191"/>
      <c r="K178" s="217"/>
    </row>
    <row r="179" spans="1:11" ht="25.5" outlineLevel="1" x14ac:dyDescent="0.2">
      <c r="A179" s="175"/>
      <c r="B179" s="161"/>
      <c r="C179" s="176"/>
      <c r="D179" s="176"/>
      <c r="E179" s="182" t="s">
        <v>243</v>
      </c>
      <c r="F179" s="183" t="s">
        <v>484</v>
      </c>
      <c r="G179" s="179">
        <v>1</v>
      </c>
      <c r="H179" s="180"/>
      <c r="I179" s="150">
        <f t="shared" si="19"/>
        <v>0</v>
      </c>
      <c r="J179" s="191"/>
      <c r="K179" s="217"/>
    </row>
    <row r="180" spans="1:11" outlineLevel="1" x14ac:dyDescent="0.2">
      <c r="A180" s="175"/>
      <c r="B180" s="161"/>
      <c r="C180" s="176"/>
      <c r="D180" s="176"/>
      <c r="E180" s="182" t="s">
        <v>794</v>
      </c>
      <c r="F180" s="183" t="s">
        <v>795</v>
      </c>
      <c r="G180" s="179">
        <v>1</v>
      </c>
      <c r="H180" s="180"/>
      <c r="I180" s="150">
        <f t="shared" si="19"/>
        <v>0</v>
      </c>
      <c r="J180" s="191"/>
      <c r="K180" s="217"/>
    </row>
    <row r="181" spans="1:11" ht="25.5" outlineLevel="1" x14ac:dyDescent="0.2">
      <c r="A181" s="175"/>
      <c r="B181" s="161"/>
      <c r="C181" s="176"/>
      <c r="D181" s="176"/>
      <c r="E181" s="182" t="s">
        <v>796</v>
      </c>
      <c r="F181" s="183" t="s">
        <v>797</v>
      </c>
      <c r="G181" s="179">
        <v>2</v>
      </c>
      <c r="H181" s="180"/>
      <c r="I181" s="150">
        <f t="shared" si="19"/>
        <v>0</v>
      </c>
      <c r="J181" s="191"/>
      <c r="K181" s="217"/>
    </row>
    <row r="182" spans="1:11" ht="25.5" outlineLevel="1" x14ac:dyDescent="0.2">
      <c r="A182" s="175"/>
      <c r="B182" s="161"/>
      <c r="C182" s="176"/>
      <c r="D182" s="176"/>
      <c r="E182" s="182" t="s">
        <v>798</v>
      </c>
      <c r="F182" s="183" t="s">
        <v>799</v>
      </c>
      <c r="G182" s="179">
        <v>2</v>
      </c>
      <c r="H182" s="180"/>
      <c r="I182" s="150">
        <f t="shared" si="19"/>
        <v>0</v>
      </c>
      <c r="J182" s="191"/>
      <c r="K182" s="217"/>
    </row>
    <row r="183" spans="1:11" outlineLevel="1" x14ac:dyDescent="0.2">
      <c r="A183" s="175"/>
      <c r="B183" s="161"/>
      <c r="C183" s="176"/>
      <c r="D183" s="176"/>
      <c r="E183" s="182" t="s">
        <v>800</v>
      </c>
      <c r="F183" s="183" t="s">
        <v>801</v>
      </c>
      <c r="G183" s="179">
        <v>2</v>
      </c>
      <c r="H183" s="180"/>
      <c r="I183" s="150">
        <f t="shared" si="19"/>
        <v>0</v>
      </c>
      <c r="J183" s="191"/>
      <c r="K183" s="217"/>
    </row>
    <row r="184" spans="1:11" outlineLevel="1" x14ac:dyDescent="0.2">
      <c r="A184" s="175"/>
      <c r="B184" s="161"/>
      <c r="C184" s="176"/>
      <c r="D184" s="176"/>
      <c r="E184" s="182" t="s">
        <v>983</v>
      </c>
      <c r="F184" s="183" t="s">
        <v>984</v>
      </c>
      <c r="G184" s="179">
        <v>1</v>
      </c>
      <c r="H184" s="180"/>
      <c r="I184" s="150">
        <f t="shared" si="19"/>
        <v>0</v>
      </c>
      <c r="J184" s="198"/>
      <c r="K184" s="217"/>
    </row>
    <row r="185" spans="1:11" outlineLevel="1" x14ac:dyDescent="0.2">
      <c r="A185" s="175"/>
      <c r="B185" s="161"/>
      <c r="C185" s="176"/>
      <c r="D185" s="176"/>
      <c r="E185" s="182" t="s">
        <v>982</v>
      </c>
      <c r="F185" s="183" t="s">
        <v>981</v>
      </c>
      <c r="G185" s="179">
        <v>1</v>
      </c>
      <c r="H185" s="180"/>
      <c r="I185" s="150">
        <f t="shared" si="19"/>
        <v>0</v>
      </c>
      <c r="J185" s="198"/>
      <c r="K185" s="217"/>
    </row>
    <row r="186" spans="1:11" outlineLevel="1" x14ac:dyDescent="0.2">
      <c r="A186" s="175"/>
      <c r="B186" s="161"/>
      <c r="C186" s="176"/>
      <c r="D186" s="176"/>
      <c r="E186" s="182" t="s">
        <v>980</v>
      </c>
      <c r="F186" s="183" t="s">
        <v>981</v>
      </c>
      <c r="G186" s="179">
        <v>1</v>
      </c>
      <c r="H186" s="180"/>
      <c r="I186" s="150">
        <f t="shared" si="19"/>
        <v>0</v>
      </c>
      <c r="J186" s="198"/>
      <c r="K186" s="217"/>
    </row>
    <row r="187" spans="1:11" outlineLevel="1" x14ac:dyDescent="0.2">
      <c r="A187" s="175"/>
      <c r="B187" s="161"/>
      <c r="C187" s="176"/>
      <c r="D187" s="176"/>
      <c r="E187" s="182" t="s">
        <v>979</v>
      </c>
      <c r="F187" s="183" t="s">
        <v>978</v>
      </c>
      <c r="G187" s="179">
        <v>1</v>
      </c>
      <c r="H187" s="180"/>
      <c r="I187" s="150">
        <f t="shared" si="19"/>
        <v>0</v>
      </c>
      <c r="J187" s="198"/>
      <c r="K187" s="217"/>
    </row>
    <row r="188" spans="1:11" outlineLevel="1" x14ac:dyDescent="0.2">
      <c r="A188" s="175"/>
      <c r="B188" s="161"/>
      <c r="C188" s="176"/>
      <c r="D188" s="176"/>
      <c r="E188" s="182" t="s">
        <v>977</v>
      </c>
      <c r="F188" s="183" t="s">
        <v>978</v>
      </c>
      <c r="G188" s="179">
        <v>1</v>
      </c>
      <c r="H188" s="180"/>
      <c r="I188" s="150">
        <f t="shared" si="19"/>
        <v>0</v>
      </c>
      <c r="J188" s="198"/>
      <c r="K188" s="217"/>
    </row>
    <row r="189" spans="1:11" ht="25.5" outlineLevel="1" x14ac:dyDescent="0.2">
      <c r="A189" s="168" t="s">
        <v>281</v>
      </c>
      <c r="B189" s="158" t="s">
        <v>802</v>
      </c>
      <c r="C189" s="169" t="s">
        <v>803</v>
      </c>
      <c r="D189" s="169">
        <v>1</v>
      </c>
      <c r="E189" s="170"/>
      <c r="F189" s="158"/>
      <c r="G189" s="171"/>
      <c r="H189" s="180"/>
      <c r="I189" s="172"/>
      <c r="J189" s="173">
        <f>SUM(I190:I203)*D189</f>
        <v>0</v>
      </c>
      <c r="K189" s="174"/>
    </row>
    <row r="190" spans="1:11" outlineLevel="1" x14ac:dyDescent="0.2">
      <c r="A190" s="175"/>
      <c r="B190" s="161"/>
      <c r="C190" s="176"/>
      <c r="D190" s="176"/>
      <c r="E190" s="182" t="s">
        <v>256</v>
      </c>
      <c r="F190" s="183" t="s">
        <v>467</v>
      </c>
      <c r="G190" s="179">
        <v>1</v>
      </c>
      <c r="H190" s="180"/>
      <c r="I190" s="150">
        <f t="shared" ref="I190:I203" si="20">H190*IF(G190="AR", 1, G190)</f>
        <v>0</v>
      </c>
      <c r="J190" s="191"/>
      <c r="K190" s="217"/>
    </row>
    <row r="191" spans="1:11" outlineLevel="1" x14ac:dyDescent="0.2">
      <c r="A191" s="175"/>
      <c r="B191" s="161"/>
      <c r="C191" s="176"/>
      <c r="D191" s="176"/>
      <c r="E191" s="182" t="s">
        <v>1032</v>
      </c>
      <c r="F191" s="183" t="s">
        <v>657</v>
      </c>
      <c r="G191" s="179">
        <v>1</v>
      </c>
      <c r="H191" s="180"/>
      <c r="I191" s="150">
        <f t="shared" si="20"/>
        <v>0</v>
      </c>
      <c r="J191" s="191"/>
      <c r="K191" s="282" t="s">
        <v>1033</v>
      </c>
    </row>
    <row r="192" spans="1:11" ht="25.5" outlineLevel="1" x14ac:dyDescent="0.2">
      <c r="A192" s="175"/>
      <c r="B192" s="161"/>
      <c r="C192" s="176"/>
      <c r="D192" s="176"/>
      <c r="E192" s="182" t="s">
        <v>250</v>
      </c>
      <c r="F192" s="183" t="s">
        <v>251</v>
      </c>
      <c r="G192" s="179">
        <v>2</v>
      </c>
      <c r="H192" s="180"/>
      <c r="I192" s="150">
        <f t="shared" ref="I192" si="21">H192*IF(G192="AR", 1, G192)</f>
        <v>0</v>
      </c>
      <c r="J192" s="191"/>
      <c r="K192" s="217"/>
    </row>
    <row r="193" spans="1:11" ht="25.5" outlineLevel="1" x14ac:dyDescent="0.2">
      <c r="A193" s="175"/>
      <c r="B193" s="161"/>
      <c r="C193" s="176"/>
      <c r="D193" s="176"/>
      <c r="E193" s="182" t="s">
        <v>243</v>
      </c>
      <c r="F193" s="183" t="s">
        <v>484</v>
      </c>
      <c r="G193" s="179">
        <v>1</v>
      </c>
      <c r="H193" s="180"/>
      <c r="I193" s="150">
        <f t="shared" si="20"/>
        <v>0</v>
      </c>
      <c r="J193" s="191"/>
      <c r="K193" s="217"/>
    </row>
    <row r="194" spans="1:11" outlineLevel="1" x14ac:dyDescent="0.2">
      <c r="A194" s="175"/>
      <c r="B194" s="161"/>
      <c r="C194" s="176"/>
      <c r="D194" s="176"/>
      <c r="E194" s="182" t="s">
        <v>794</v>
      </c>
      <c r="F194" s="183" t="s">
        <v>795</v>
      </c>
      <c r="G194" s="179">
        <v>1</v>
      </c>
      <c r="H194" s="180"/>
      <c r="I194" s="150">
        <f t="shared" si="20"/>
        <v>0</v>
      </c>
      <c r="J194" s="191"/>
      <c r="K194" s="217"/>
    </row>
    <row r="195" spans="1:11" ht="25.5" outlineLevel="1" x14ac:dyDescent="0.2">
      <c r="A195" s="175"/>
      <c r="B195" s="161"/>
      <c r="C195" s="176"/>
      <c r="D195" s="176"/>
      <c r="E195" s="182" t="s">
        <v>796</v>
      </c>
      <c r="F195" s="183" t="s">
        <v>797</v>
      </c>
      <c r="G195" s="179">
        <v>2</v>
      </c>
      <c r="H195" s="180"/>
      <c r="I195" s="150">
        <f t="shared" si="20"/>
        <v>0</v>
      </c>
      <c r="J195" s="191"/>
      <c r="K195" s="217"/>
    </row>
    <row r="196" spans="1:11" ht="25.5" outlineLevel="1" x14ac:dyDescent="0.2">
      <c r="A196" s="175"/>
      <c r="B196" s="161"/>
      <c r="C196" s="176"/>
      <c r="D196" s="176"/>
      <c r="E196" s="182" t="s">
        <v>798</v>
      </c>
      <c r="F196" s="183" t="s">
        <v>799</v>
      </c>
      <c r="G196" s="179">
        <v>2</v>
      </c>
      <c r="H196" s="180"/>
      <c r="I196" s="150">
        <f t="shared" si="20"/>
        <v>0</v>
      </c>
      <c r="J196" s="191"/>
      <c r="K196" s="217"/>
    </row>
    <row r="197" spans="1:11" outlineLevel="1" x14ac:dyDescent="0.2">
      <c r="A197" s="175"/>
      <c r="B197" s="161"/>
      <c r="C197" s="176"/>
      <c r="D197" s="176"/>
      <c r="E197" s="182" t="s">
        <v>800</v>
      </c>
      <c r="F197" s="183" t="s">
        <v>801</v>
      </c>
      <c r="G197" s="179">
        <v>2</v>
      </c>
      <c r="H197" s="180"/>
      <c r="I197" s="150">
        <f t="shared" si="20"/>
        <v>0</v>
      </c>
      <c r="J197" s="191"/>
      <c r="K197" s="217"/>
    </row>
    <row r="198" spans="1:11" outlineLevel="1" x14ac:dyDescent="0.2">
      <c r="A198" s="175"/>
      <c r="B198" s="161"/>
      <c r="C198" s="176"/>
      <c r="D198" s="176"/>
      <c r="E198" s="182" t="s">
        <v>985</v>
      </c>
      <c r="F198" s="183" t="s">
        <v>984</v>
      </c>
      <c r="G198" s="179">
        <v>1</v>
      </c>
      <c r="H198" s="180"/>
      <c r="I198" s="150">
        <f t="shared" si="20"/>
        <v>0</v>
      </c>
      <c r="J198" s="204"/>
      <c r="K198" s="217"/>
    </row>
    <row r="199" spans="1:11" outlineLevel="1" x14ac:dyDescent="0.2">
      <c r="A199" s="175"/>
      <c r="B199" s="161"/>
      <c r="C199" s="176"/>
      <c r="D199" s="176"/>
      <c r="E199" s="182" t="s">
        <v>982</v>
      </c>
      <c r="F199" s="183" t="s">
        <v>981</v>
      </c>
      <c r="G199" s="179">
        <v>1</v>
      </c>
      <c r="H199" s="180"/>
      <c r="I199" s="150">
        <f t="shared" si="20"/>
        <v>0</v>
      </c>
      <c r="J199" s="204"/>
      <c r="K199" s="217"/>
    </row>
    <row r="200" spans="1:11" outlineLevel="1" x14ac:dyDescent="0.2">
      <c r="A200" s="175"/>
      <c r="B200" s="161"/>
      <c r="C200" s="176"/>
      <c r="D200" s="176"/>
      <c r="E200" s="182" t="s">
        <v>980</v>
      </c>
      <c r="F200" s="183" t="s">
        <v>981</v>
      </c>
      <c r="G200" s="179">
        <v>1</v>
      </c>
      <c r="H200" s="180"/>
      <c r="I200" s="150">
        <f t="shared" si="20"/>
        <v>0</v>
      </c>
      <c r="J200" s="204"/>
      <c r="K200" s="217"/>
    </row>
    <row r="201" spans="1:11" outlineLevel="1" x14ac:dyDescent="0.2">
      <c r="A201" s="175"/>
      <c r="B201" s="161"/>
      <c r="C201" s="176"/>
      <c r="D201" s="176"/>
      <c r="E201" s="182" t="s">
        <v>979</v>
      </c>
      <c r="F201" s="183" t="s">
        <v>978</v>
      </c>
      <c r="G201" s="179">
        <v>1</v>
      </c>
      <c r="H201" s="180"/>
      <c r="I201" s="150">
        <f t="shared" si="20"/>
        <v>0</v>
      </c>
      <c r="J201" s="204"/>
      <c r="K201" s="217"/>
    </row>
    <row r="202" spans="1:11" outlineLevel="1" x14ac:dyDescent="0.2">
      <c r="A202" s="175"/>
      <c r="B202" s="161"/>
      <c r="C202" s="176"/>
      <c r="D202" s="176"/>
      <c r="E202" s="182" t="s">
        <v>977</v>
      </c>
      <c r="F202" s="183" t="s">
        <v>978</v>
      </c>
      <c r="G202" s="179">
        <v>1</v>
      </c>
      <c r="H202" s="180"/>
      <c r="I202" s="150">
        <f t="shared" si="20"/>
        <v>0</v>
      </c>
      <c r="J202" s="204"/>
      <c r="K202" s="217"/>
    </row>
    <row r="203" spans="1:11" outlineLevel="1" x14ac:dyDescent="0.2">
      <c r="A203" s="175"/>
      <c r="B203" s="161"/>
      <c r="C203" s="176"/>
      <c r="D203" s="176"/>
      <c r="E203" s="182" t="s">
        <v>986</v>
      </c>
      <c r="F203" s="183" t="s">
        <v>987</v>
      </c>
      <c r="G203" s="179">
        <v>1</v>
      </c>
      <c r="H203" s="180"/>
      <c r="I203" s="150">
        <f t="shared" si="20"/>
        <v>0</v>
      </c>
      <c r="J203" s="204"/>
      <c r="K203" s="217"/>
    </row>
    <row r="204" spans="1:11" outlineLevel="1" x14ac:dyDescent="0.2">
      <c r="A204" s="168" t="s">
        <v>281</v>
      </c>
      <c r="B204" s="158" t="s">
        <v>804</v>
      </c>
      <c r="C204" s="169" t="s">
        <v>319</v>
      </c>
      <c r="D204" s="169">
        <v>1</v>
      </c>
      <c r="E204" s="170"/>
      <c r="F204" s="158"/>
      <c r="G204" s="171"/>
      <c r="H204" s="180"/>
      <c r="I204" s="172"/>
      <c r="J204" s="18">
        <f>SUM(I205:I209)*D204</f>
        <v>0</v>
      </c>
      <c r="K204" s="174"/>
    </row>
    <row r="205" spans="1:11" outlineLevel="1" x14ac:dyDescent="0.2">
      <c r="A205" s="175"/>
      <c r="B205" s="161"/>
      <c r="C205" s="176"/>
      <c r="D205" s="176"/>
      <c r="E205" s="182" t="s">
        <v>256</v>
      </c>
      <c r="F205" s="183" t="s">
        <v>467</v>
      </c>
      <c r="G205" s="179">
        <v>1</v>
      </c>
      <c r="H205" s="180"/>
      <c r="I205" s="150">
        <f t="shared" ref="I205:I209" si="22">H205*IF(G205="AR", 1, G205)</f>
        <v>0</v>
      </c>
      <c r="J205" s="191"/>
      <c r="K205" s="217"/>
    </row>
    <row r="206" spans="1:11" ht="25.5" outlineLevel="1" x14ac:dyDescent="0.2">
      <c r="A206" s="175"/>
      <c r="B206" s="161"/>
      <c r="C206" s="176"/>
      <c r="D206" s="176"/>
      <c r="E206" s="182" t="s">
        <v>250</v>
      </c>
      <c r="F206" s="183" t="s">
        <v>251</v>
      </c>
      <c r="G206" s="179">
        <v>1</v>
      </c>
      <c r="H206" s="180"/>
      <c r="I206" s="150">
        <f t="shared" si="22"/>
        <v>0</v>
      </c>
      <c r="J206" s="191"/>
      <c r="K206" s="217"/>
    </row>
    <row r="207" spans="1:11" ht="25.5" outlineLevel="1" x14ac:dyDescent="0.2">
      <c r="A207" s="175"/>
      <c r="B207" s="161"/>
      <c r="C207" s="176"/>
      <c r="D207" s="176"/>
      <c r="E207" s="182" t="s">
        <v>243</v>
      </c>
      <c r="F207" s="183" t="s">
        <v>484</v>
      </c>
      <c r="G207" s="179">
        <v>1</v>
      </c>
      <c r="H207" s="180"/>
      <c r="I207" s="150">
        <f t="shared" si="22"/>
        <v>0</v>
      </c>
      <c r="J207" s="191"/>
      <c r="K207" s="217"/>
    </row>
    <row r="208" spans="1:11" outlineLevel="1" x14ac:dyDescent="0.2">
      <c r="A208" s="175"/>
      <c r="B208" s="161"/>
      <c r="C208" s="176"/>
      <c r="D208" s="176"/>
      <c r="E208" s="182" t="s">
        <v>468</v>
      </c>
      <c r="F208" s="183" t="s">
        <v>469</v>
      </c>
      <c r="G208" s="179">
        <v>1</v>
      </c>
      <c r="H208" s="180"/>
      <c r="I208" s="150">
        <f t="shared" si="22"/>
        <v>0</v>
      </c>
      <c r="J208" s="191"/>
      <c r="K208" s="217"/>
    </row>
    <row r="209" spans="1:12" outlineLevel="1" x14ac:dyDescent="0.2">
      <c r="A209" s="175"/>
      <c r="B209" s="161"/>
      <c r="C209" s="176"/>
      <c r="D209" s="176"/>
      <c r="E209" s="182" t="s">
        <v>320</v>
      </c>
      <c r="F209" s="183" t="s">
        <v>671</v>
      </c>
      <c r="G209" s="179">
        <v>1</v>
      </c>
      <c r="H209" s="180"/>
      <c r="I209" s="150">
        <f t="shared" si="22"/>
        <v>0</v>
      </c>
      <c r="J209" s="191"/>
      <c r="K209" s="217"/>
    </row>
    <row r="210" spans="1:12" outlineLevel="1" x14ac:dyDescent="0.2">
      <c r="A210" s="268" t="s">
        <v>281</v>
      </c>
      <c r="B210" s="263" t="s">
        <v>805</v>
      </c>
      <c r="C210" s="269" t="s">
        <v>301</v>
      </c>
      <c r="D210" s="269">
        <v>1</v>
      </c>
      <c r="E210" s="281"/>
      <c r="F210" s="263"/>
      <c r="G210" s="269"/>
      <c r="H210" s="180"/>
      <c r="I210" s="277"/>
      <c r="J210" s="280"/>
      <c r="K210" s="257" t="s">
        <v>241</v>
      </c>
    </row>
    <row r="211" spans="1:12" ht="25.5" outlineLevel="1" x14ac:dyDescent="0.2">
      <c r="A211" s="168" t="s">
        <v>281</v>
      </c>
      <c r="B211" s="158" t="s">
        <v>889</v>
      </c>
      <c r="C211" s="169" t="s">
        <v>301</v>
      </c>
      <c r="D211" s="169">
        <v>1</v>
      </c>
      <c r="E211" s="170"/>
      <c r="F211" s="158"/>
      <c r="G211" s="171"/>
      <c r="H211" s="180"/>
      <c r="I211" s="172"/>
      <c r="J211" s="173">
        <f>SUM(I212:I212)*D211</f>
        <v>0</v>
      </c>
      <c r="K211" s="174"/>
    </row>
    <row r="212" spans="1:12" outlineLevel="1" x14ac:dyDescent="0.2">
      <c r="A212" s="175"/>
      <c r="B212" s="161"/>
      <c r="C212" s="176"/>
      <c r="D212" s="176"/>
      <c r="E212" s="156" t="s">
        <v>806</v>
      </c>
      <c r="F212" s="157" t="s">
        <v>807</v>
      </c>
      <c r="G212" s="179">
        <v>2</v>
      </c>
      <c r="H212" s="180"/>
      <c r="I212" s="150">
        <f t="shared" ref="I212" si="23">H212*IF(G212="AR", 1, G212)</f>
        <v>0</v>
      </c>
      <c r="J212" s="191"/>
      <c r="K212" s="217"/>
    </row>
    <row r="213" spans="1:12" outlineLevel="1" x14ac:dyDescent="0.2">
      <c r="A213" s="168" t="s">
        <v>281</v>
      </c>
      <c r="B213" s="160" t="s">
        <v>808</v>
      </c>
      <c r="C213" s="17" t="s">
        <v>302</v>
      </c>
      <c r="D213" s="8">
        <v>1</v>
      </c>
      <c r="E213" s="159"/>
      <c r="F213" s="160"/>
      <c r="G213" s="12"/>
      <c r="H213" s="149"/>
      <c r="I213" s="155"/>
      <c r="J213" s="203">
        <f>SUM(I214:I217)*D213</f>
        <v>0</v>
      </c>
      <c r="K213" s="152"/>
    </row>
    <row r="214" spans="1:12" ht="25.5" outlineLevel="1" x14ac:dyDescent="0.2">
      <c r="A214" s="146"/>
      <c r="B214" s="157"/>
      <c r="C214" s="7"/>
      <c r="D214" s="7"/>
      <c r="E214" s="156" t="s">
        <v>482</v>
      </c>
      <c r="F214" s="157" t="s">
        <v>483</v>
      </c>
      <c r="G214" s="12">
        <v>1</v>
      </c>
      <c r="H214" s="149"/>
      <c r="I214" s="150">
        <f t="shared" ref="I214:I217" si="24">H214*IF(G214="AR", 1, G214)</f>
        <v>0</v>
      </c>
      <c r="J214" s="151"/>
      <c r="K214" s="260"/>
    </row>
    <row r="215" spans="1:12" outlineLevel="1" x14ac:dyDescent="0.2">
      <c r="A215" s="146"/>
      <c r="B215" s="157"/>
      <c r="C215" s="7"/>
      <c r="D215" s="7"/>
      <c r="E215" s="182" t="s">
        <v>928</v>
      </c>
      <c r="F215" s="183" t="s">
        <v>1031</v>
      </c>
      <c r="G215" s="12">
        <v>1</v>
      </c>
      <c r="H215" s="149"/>
      <c r="I215" s="150">
        <f t="shared" si="24"/>
        <v>0</v>
      </c>
      <c r="J215" s="151"/>
      <c r="K215" s="260"/>
    </row>
    <row r="216" spans="1:12" outlineLevel="1" x14ac:dyDescent="0.2">
      <c r="A216" s="146"/>
      <c r="B216" s="157"/>
      <c r="C216" s="7"/>
      <c r="D216" s="7"/>
      <c r="E216" s="182" t="s">
        <v>637</v>
      </c>
      <c r="F216" s="183" t="s">
        <v>638</v>
      </c>
      <c r="G216" s="12">
        <v>1</v>
      </c>
      <c r="H216" s="149"/>
      <c r="I216" s="150">
        <f t="shared" si="24"/>
        <v>0</v>
      </c>
      <c r="J216" s="151"/>
      <c r="K216" s="260"/>
    </row>
    <row r="217" spans="1:12" outlineLevel="1" x14ac:dyDescent="0.2">
      <c r="A217" s="146"/>
      <c r="B217" s="157"/>
      <c r="C217" s="7"/>
      <c r="D217" s="7"/>
      <c r="E217" s="156" t="s">
        <v>487</v>
      </c>
      <c r="F217" s="183" t="s">
        <v>488</v>
      </c>
      <c r="G217" s="12">
        <v>8</v>
      </c>
      <c r="H217" s="149"/>
      <c r="I217" s="150">
        <f t="shared" si="24"/>
        <v>0</v>
      </c>
      <c r="J217" s="151"/>
      <c r="K217" s="260"/>
    </row>
    <row r="218" spans="1:12" outlineLevel="1" x14ac:dyDescent="0.2">
      <c r="A218" s="168" t="s">
        <v>281</v>
      </c>
      <c r="B218" s="158" t="s">
        <v>810</v>
      </c>
      <c r="C218" s="169" t="s">
        <v>811</v>
      </c>
      <c r="D218" s="169">
        <v>1</v>
      </c>
      <c r="E218" s="170"/>
      <c r="F218" s="158"/>
      <c r="G218" s="171"/>
      <c r="H218" s="180"/>
      <c r="I218" s="172"/>
      <c r="J218" s="173">
        <f>SUM(I219:I219)*D218</f>
        <v>0</v>
      </c>
      <c r="K218" s="174"/>
    </row>
    <row r="219" spans="1:12" ht="25.5" outlineLevel="1" x14ac:dyDescent="0.2">
      <c r="A219" s="175"/>
      <c r="B219" s="161"/>
      <c r="C219" s="176"/>
      <c r="D219" s="176"/>
      <c r="E219" s="156" t="s">
        <v>243</v>
      </c>
      <c r="F219" s="157" t="s">
        <v>484</v>
      </c>
      <c r="G219" s="179">
        <v>1</v>
      </c>
      <c r="H219" s="180"/>
      <c r="I219" s="150">
        <f t="shared" ref="I219" si="25">H219*IF(G219="AR", 1, G219)</f>
        <v>0</v>
      </c>
      <c r="J219" s="191"/>
      <c r="K219" s="217"/>
    </row>
    <row r="220" spans="1:12" outlineLevel="1" x14ac:dyDescent="0.2">
      <c r="A220" s="168" t="s">
        <v>281</v>
      </c>
      <c r="B220" s="158" t="s">
        <v>809</v>
      </c>
      <c r="C220" s="169" t="s">
        <v>366</v>
      </c>
      <c r="D220" s="169">
        <v>1</v>
      </c>
      <c r="E220" s="170"/>
      <c r="F220" s="158"/>
      <c r="G220" s="171"/>
      <c r="H220" s="180"/>
      <c r="I220" s="172"/>
      <c r="J220" s="173">
        <f>SUM(I221:I221)*D220</f>
        <v>0</v>
      </c>
      <c r="K220" s="174"/>
    </row>
    <row r="221" spans="1:12" ht="25.5" outlineLevel="1" x14ac:dyDescent="0.2">
      <c r="A221" s="175"/>
      <c r="B221" s="161"/>
      <c r="C221" s="176"/>
      <c r="D221" s="176"/>
      <c r="E221" s="156" t="s">
        <v>243</v>
      </c>
      <c r="F221" s="157" t="s">
        <v>484</v>
      </c>
      <c r="G221" s="179">
        <v>1</v>
      </c>
      <c r="H221" s="180"/>
      <c r="I221" s="150">
        <f t="shared" ref="I221" si="26">H221*IF(G221="AR", 1, G221)</f>
        <v>0</v>
      </c>
      <c r="J221" s="191"/>
      <c r="K221" s="217"/>
    </row>
    <row r="222" spans="1:12" outlineLevel="1" x14ac:dyDescent="0.2">
      <c r="A222" s="168" t="s">
        <v>281</v>
      </c>
      <c r="B222" s="158" t="s">
        <v>563</v>
      </c>
      <c r="C222" s="169" t="s">
        <v>267</v>
      </c>
      <c r="D222" s="169">
        <v>1</v>
      </c>
      <c r="E222" s="205"/>
      <c r="F222" s="160"/>
      <c r="G222" s="171"/>
      <c r="H222" s="180"/>
      <c r="I222" s="172"/>
      <c r="J222" s="18">
        <f>SUM(I223:I223)*D222</f>
        <v>0</v>
      </c>
      <c r="K222" s="174"/>
      <c r="L222" s="2"/>
    </row>
    <row r="223" spans="1:12" ht="25.5" outlineLevel="1" x14ac:dyDescent="0.2">
      <c r="A223" s="175"/>
      <c r="B223" s="161"/>
      <c r="C223" s="176"/>
      <c r="D223" s="176"/>
      <c r="E223" s="197" t="s">
        <v>953</v>
      </c>
      <c r="F223" s="157" t="s">
        <v>955</v>
      </c>
      <c r="G223" s="179">
        <v>2</v>
      </c>
      <c r="H223" s="180"/>
      <c r="I223" s="150">
        <f t="shared" ref="I223" si="27">H223*IF(G223="AR", 1, G223)</f>
        <v>0</v>
      </c>
      <c r="J223" s="151"/>
      <c r="K223" s="217" t="s">
        <v>917</v>
      </c>
    </row>
    <row r="224" spans="1:12" ht="38.25" outlineLevel="1" x14ac:dyDescent="0.2">
      <c r="A224" s="168" t="s">
        <v>281</v>
      </c>
      <c r="B224" s="158" t="s">
        <v>812</v>
      </c>
      <c r="C224" s="169" t="s">
        <v>303</v>
      </c>
      <c r="D224" s="169">
        <v>1</v>
      </c>
      <c r="E224" s="170"/>
      <c r="F224" s="158"/>
      <c r="G224" s="171"/>
      <c r="H224" s="180"/>
      <c r="I224" s="172"/>
      <c r="J224" s="173">
        <f>I225*D224</f>
        <v>0</v>
      </c>
      <c r="K224" s="174"/>
    </row>
    <row r="225" spans="1:11" ht="25.5" outlineLevel="1" x14ac:dyDescent="0.2">
      <c r="A225" s="175"/>
      <c r="B225" s="161"/>
      <c r="C225" s="176"/>
      <c r="D225" s="176"/>
      <c r="E225" s="182" t="s">
        <v>243</v>
      </c>
      <c r="F225" s="183" t="s">
        <v>484</v>
      </c>
      <c r="G225" s="179">
        <v>1</v>
      </c>
      <c r="H225" s="180"/>
      <c r="I225" s="150">
        <f>H225*IF(G225="AR", 1, G225)</f>
        <v>0</v>
      </c>
      <c r="J225" s="191"/>
      <c r="K225" s="217"/>
    </row>
    <row r="226" spans="1:11" outlineLevel="1" x14ac:dyDescent="0.2">
      <c r="A226" s="268" t="s">
        <v>281</v>
      </c>
      <c r="B226" s="263" t="s">
        <v>862</v>
      </c>
      <c r="C226" s="269" t="s">
        <v>315</v>
      </c>
      <c r="D226" s="270">
        <v>1</v>
      </c>
      <c r="E226" s="271"/>
      <c r="F226" s="254"/>
      <c r="G226" s="259"/>
      <c r="H226" s="180"/>
      <c r="I226" s="279"/>
      <c r="J226" s="256"/>
      <c r="K226" s="257" t="s">
        <v>241</v>
      </c>
    </row>
    <row r="227" spans="1:11" outlineLevel="1" x14ac:dyDescent="0.2">
      <c r="A227" s="168" t="s">
        <v>281</v>
      </c>
      <c r="B227" s="158" t="s">
        <v>813</v>
      </c>
      <c r="C227" s="169" t="s">
        <v>305</v>
      </c>
      <c r="D227" s="169">
        <v>1</v>
      </c>
      <c r="E227" s="170"/>
      <c r="F227" s="158"/>
      <c r="G227" s="171"/>
      <c r="H227" s="180"/>
      <c r="I227" s="172"/>
      <c r="J227" s="172">
        <f>SUM(I228:I235)*D227</f>
        <v>0</v>
      </c>
      <c r="K227" s="174"/>
    </row>
    <row r="228" spans="1:11" outlineLevel="1" x14ac:dyDescent="0.2">
      <c r="A228" s="175"/>
      <c r="B228" s="161"/>
      <c r="C228" s="176"/>
      <c r="D228" s="176"/>
      <c r="E228" s="156" t="s">
        <v>501</v>
      </c>
      <c r="F228" s="157" t="s">
        <v>502</v>
      </c>
      <c r="G228" s="179">
        <v>1</v>
      </c>
      <c r="H228" s="180"/>
      <c r="I228" s="150">
        <f t="shared" ref="I228:I235" si="28">H228*IF(G228="AR", 1, G228)</f>
        <v>0</v>
      </c>
      <c r="J228" s="204"/>
      <c r="K228" s="217"/>
    </row>
    <row r="229" spans="1:11" ht="25.5" outlineLevel="1" x14ac:dyDescent="0.2">
      <c r="A229" s="175"/>
      <c r="B229" s="161"/>
      <c r="C229" s="176"/>
      <c r="D229" s="176"/>
      <c r="E229" s="156" t="s">
        <v>482</v>
      </c>
      <c r="F229" s="157" t="s">
        <v>483</v>
      </c>
      <c r="G229" s="179">
        <v>1</v>
      </c>
      <c r="H229" s="180"/>
      <c r="I229" s="150">
        <f t="shared" si="28"/>
        <v>0</v>
      </c>
      <c r="J229" s="204"/>
      <c r="K229" s="217"/>
    </row>
    <row r="230" spans="1:11" ht="25.5" outlineLevel="1" x14ac:dyDescent="0.2">
      <c r="A230" s="175"/>
      <c r="B230" s="161"/>
      <c r="C230" s="176"/>
      <c r="D230" s="176"/>
      <c r="E230" s="156" t="s">
        <v>385</v>
      </c>
      <c r="F230" s="157" t="s">
        <v>386</v>
      </c>
      <c r="G230" s="179">
        <v>1</v>
      </c>
      <c r="H230" s="180"/>
      <c r="I230" s="150">
        <f t="shared" si="28"/>
        <v>0</v>
      </c>
      <c r="J230" s="151"/>
      <c r="K230" s="217"/>
    </row>
    <row r="231" spans="1:11" ht="25.5" outlineLevel="1" x14ac:dyDescent="0.2">
      <c r="A231" s="175"/>
      <c r="B231" s="161"/>
      <c r="C231" s="176"/>
      <c r="D231" s="176"/>
      <c r="E231" s="156" t="s">
        <v>306</v>
      </c>
      <c r="F231" s="157" t="s">
        <v>503</v>
      </c>
      <c r="G231" s="179">
        <v>1</v>
      </c>
      <c r="H231" s="180"/>
      <c r="I231" s="150">
        <f t="shared" si="28"/>
        <v>0</v>
      </c>
      <c r="J231" s="151"/>
      <c r="K231" s="217"/>
    </row>
    <row r="232" spans="1:11" ht="25.5" outlineLevel="1" x14ac:dyDescent="0.2">
      <c r="A232" s="175"/>
      <c r="B232" s="161"/>
      <c r="C232" s="176"/>
      <c r="D232" s="176"/>
      <c r="E232" s="156" t="s">
        <v>243</v>
      </c>
      <c r="F232" s="157" t="s">
        <v>484</v>
      </c>
      <c r="G232" s="179">
        <v>1</v>
      </c>
      <c r="H232" s="180"/>
      <c r="I232" s="150">
        <f t="shared" si="28"/>
        <v>0</v>
      </c>
      <c r="J232" s="151"/>
      <c r="K232" s="217"/>
    </row>
    <row r="233" spans="1:11" ht="25.5" outlineLevel="1" x14ac:dyDescent="0.2">
      <c r="A233" s="175"/>
      <c r="B233" s="161"/>
      <c r="C233" s="176"/>
      <c r="D233" s="176"/>
      <c r="E233" s="156" t="s">
        <v>504</v>
      </c>
      <c r="F233" s="157" t="s">
        <v>505</v>
      </c>
      <c r="G233" s="179">
        <v>1</v>
      </c>
      <c r="H233" s="180"/>
      <c r="I233" s="150">
        <f t="shared" si="28"/>
        <v>0</v>
      </c>
      <c r="J233" s="151"/>
      <c r="K233" s="217"/>
    </row>
    <row r="234" spans="1:11" outlineLevel="1" x14ac:dyDescent="0.2">
      <c r="A234" s="175"/>
      <c r="B234" s="161"/>
      <c r="C234" s="176"/>
      <c r="D234" s="176"/>
      <c r="E234" s="156" t="s">
        <v>506</v>
      </c>
      <c r="F234" s="157" t="s">
        <v>507</v>
      </c>
      <c r="G234" s="179">
        <v>1</v>
      </c>
      <c r="H234" s="180"/>
      <c r="I234" s="150">
        <f t="shared" si="28"/>
        <v>0</v>
      </c>
      <c r="J234" s="151"/>
      <c r="K234" s="217"/>
    </row>
    <row r="235" spans="1:11" outlineLevel="1" x14ac:dyDescent="0.2">
      <c r="A235" s="175"/>
      <c r="B235" s="161"/>
      <c r="C235" s="176"/>
      <c r="D235" s="176"/>
      <c r="E235" s="156" t="s">
        <v>508</v>
      </c>
      <c r="F235" s="157" t="s">
        <v>509</v>
      </c>
      <c r="G235" s="179">
        <v>1</v>
      </c>
      <c r="H235" s="180"/>
      <c r="I235" s="150">
        <f t="shared" si="28"/>
        <v>0</v>
      </c>
      <c r="J235" s="151"/>
      <c r="K235" s="217"/>
    </row>
    <row r="236" spans="1:11" outlineLevel="1" x14ac:dyDescent="0.2">
      <c r="A236" s="168" t="s">
        <v>281</v>
      </c>
      <c r="B236" s="158" t="s">
        <v>545</v>
      </c>
      <c r="C236" s="169" t="s">
        <v>305</v>
      </c>
      <c r="D236" s="169">
        <v>1</v>
      </c>
      <c r="E236" s="170"/>
      <c r="F236" s="158"/>
      <c r="G236" s="171"/>
      <c r="H236" s="180"/>
      <c r="I236" s="172"/>
      <c r="J236" s="172">
        <f>SUM(I237:I244)*D236</f>
        <v>0</v>
      </c>
      <c r="K236" s="174"/>
    </row>
    <row r="237" spans="1:11" outlineLevel="1" x14ac:dyDescent="0.2">
      <c r="A237" s="175"/>
      <c r="B237" s="161"/>
      <c r="C237" s="176"/>
      <c r="D237" s="176"/>
      <c r="E237" s="156" t="s">
        <v>501</v>
      </c>
      <c r="F237" s="157" t="s">
        <v>502</v>
      </c>
      <c r="G237" s="179">
        <v>1</v>
      </c>
      <c r="H237" s="180"/>
      <c r="I237" s="150">
        <f t="shared" ref="I237:I244" si="29">H237*IF(G237="AR", 1, G237)</f>
        <v>0</v>
      </c>
      <c r="J237" s="204"/>
      <c r="K237" s="217"/>
    </row>
    <row r="238" spans="1:11" ht="25.5" outlineLevel="1" x14ac:dyDescent="0.2">
      <c r="A238" s="175"/>
      <c r="B238" s="161"/>
      <c r="C238" s="176"/>
      <c r="D238" s="176"/>
      <c r="E238" s="156" t="s">
        <v>482</v>
      </c>
      <c r="F238" s="157" t="s">
        <v>483</v>
      </c>
      <c r="G238" s="179">
        <v>1</v>
      </c>
      <c r="H238" s="180"/>
      <c r="I238" s="150">
        <f t="shared" si="29"/>
        <v>0</v>
      </c>
      <c r="J238" s="204"/>
      <c r="K238" s="217"/>
    </row>
    <row r="239" spans="1:11" ht="25.5" outlineLevel="1" x14ac:dyDescent="0.2">
      <c r="A239" s="175"/>
      <c r="B239" s="161"/>
      <c r="C239" s="176"/>
      <c r="D239" s="176"/>
      <c r="E239" s="156" t="s">
        <v>385</v>
      </c>
      <c r="F239" s="157" t="s">
        <v>386</v>
      </c>
      <c r="G239" s="179">
        <v>1</v>
      </c>
      <c r="H239" s="180"/>
      <c r="I239" s="150">
        <f t="shared" si="29"/>
        <v>0</v>
      </c>
      <c r="J239" s="151"/>
      <c r="K239" s="217"/>
    </row>
    <row r="240" spans="1:11" ht="25.5" outlineLevel="1" x14ac:dyDescent="0.2">
      <c r="A240" s="175"/>
      <c r="B240" s="161"/>
      <c r="C240" s="176"/>
      <c r="D240" s="176"/>
      <c r="E240" s="156" t="s">
        <v>306</v>
      </c>
      <c r="F240" s="157" t="s">
        <v>503</v>
      </c>
      <c r="G240" s="179">
        <v>1</v>
      </c>
      <c r="H240" s="180"/>
      <c r="I240" s="150">
        <f t="shared" si="29"/>
        <v>0</v>
      </c>
      <c r="J240" s="151"/>
      <c r="K240" s="217"/>
    </row>
    <row r="241" spans="1:11" ht="25.5" outlineLevel="1" x14ac:dyDescent="0.2">
      <c r="A241" s="175"/>
      <c r="B241" s="161"/>
      <c r="C241" s="176"/>
      <c r="D241" s="176"/>
      <c r="E241" s="156" t="s">
        <v>243</v>
      </c>
      <c r="F241" s="157" t="s">
        <v>484</v>
      </c>
      <c r="G241" s="179">
        <v>1</v>
      </c>
      <c r="H241" s="180"/>
      <c r="I241" s="150">
        <f t="shared" si="29"/>
        <v>0</v>
      </c>
      <c r="J241" s="151"/>
      <c r="K241" s="217"/>
    </row>
    <row r="242" spans="1:11" ht="25.5" outlineLevel="1" x14ac:dyDescent="0.2">
      <c r="A242" s="175"/>
      <c r="B242" s="161"/>
      <c r="C242" s="176"/>
      <c r="D242" s="176"/>
      <c r="E242" s="156" t="s">
        <v>504</v>
      </c>
      <c r="F242" s="157" t="s">
        <v>505</v>
      </c>
      <c r="G242" s="179">
        <v>1</v>
      </c>
      <c r="H242" s="180"/>
      <c r="I242" s="150">
        <f t="shared" si="29"/>
        <v>0</v>
      </c>
      <c r="J242" s="151"/>
      <c r="K242" s="217"/>
    </row>
    <row r="243" spans="1:11" outlineLevel="1" x14ac:dyDescent="0.2">
      <c r="A243" s="175"/>
      <c r="B243" s="161"/>
      <c r="C243" s="176"/>
      <c r="D243" s="176"/>
      <c r="E243" s="156" t="s">
        <v>506</v>
      </c>
      <c r="F243" s="157" t="s">
        <v>507</v>
      </c>
      <c r="G243" s="179">
        <v>1</v>
      </c>
      <c r="H243" s="180"/>
      <c r="I243" s="150">
        <f t="shared" si="29"/>
        <v>0</v>
      </c>
      <c r="J243" s="151"/>
      <c r="K243" s="217"/>
    </row>
    <row r="244" spans="1:11" outlineLevel="1" x14ac:dyDescent="0.2">
      <c r="A244" s="175"/>
      <c r="B244" s="161"/>
      <c r="C244" s="176"/>
      <c r="D244" s="176"/>
      <c r="E244" s="156" t="s">
        <v>508</v>
      </c>
      <c r="F244" s="157" t="s">
        <v>509</v>
      </c>
      <c r="G244" s="179">
        <v>1</v>
      </c>
      <c r="H244" s="180"/>
      <c r="I244" s="150">
        <f t="shared" si="29"/>
        <v>0</v>
      </c>
      <c r="J244" s="151"/>
      <c r="K244" s="217"/>
    </row>
    <row r="245" spans="1:11" outlineLevel="1" x14ac:dyDescent="0.2">
      <c r="A245" s="268" t="s">
        <v>281</v>
      </c>
      <c r="B245" s="263" t="s">
        <v>814</v>
      </c>
      <c r="C245" s="269" t="s">
        <v>317</v>
      </c>
      <c r="D245" s="269">
        <v>1</v>
      </c>
      <c r="E245" s="281"/>
      <c r="F245" s="263"/>
      <c r="G245" s="269"/>
      <c r="H245" s="180"/>
      <c r="I245" s="277"/>
      <c r="J245" s="280"/>
      <c r="K245" s="257"/>
    </row>
    <row r="246" spans="1:11" outlineLevel="1" x14ac:dyDescent="0.2">
      <c r="A246" s="268" t="s">
        <v>281</v>
      </c>
      <c r="B246" s="263" t="s">
        <v>611</v>
      </c>
      <c r="C246" s="269" t="s">
        <v>317</v>
      </c>
      <c r="D246" s="269">
        <v>1</v>
      </c>
      <c r="E246" s="281"/>
      <c r="F246" s="263"/>
      <c r="G246" s="269"/>
      <c r="H246" s="180"/>
      <c r="I246" s="277"/>
      <c r="J246" s="280"/>
      <c r="K246" s="257"/>
    </row>
    <row r="247" spans="1:11" outlineLevel="1" x14ac:dyDescent="0.2">
      <c r="A247" s="274" t="s">
        <v>281</v>
      </c>
      <c r="B247" s="218" t="s">
        <v>610</v>
      </c>
      <c r="C247" s="171" t="s">
        <v>318</v>
      </c>
      <c r="D247" s="171">
        <v>1</v>
      </c>
      <c r="E247" s="223"/>
      <c r="F247" s="218"/>
      <c r="G247" s="171"/>
      <c r="H247" s="180"/>
      <c r="I247" s="172"/>
      <c r="J247" s="224">
        <f>SUM(I248:I252)*D247</f>
        <v>0</v>
      </c>
      <c r="K247" s="217"/>
    </row>
    <row r="248" spans="1:11" ht="25.5" outlineLevel="1" x14ac:dyDescent="0.2">
      <c r="A248" s="175"/>
      <c r="B248" s="161"/>
      <c r="C248" s="176"/>
      <c r="D248" s="176"/>
      <c r="E248" s="156" t="s">
        <v>250</v>
      </c>
      <c r="F248" s="157" t="s">
        <v>251</v>
      </c>
      <c r="G248" s="179">
        <v>2</v>
      </c>
      <c r="H248" s="180"/>
      <c r="I248" s="150">
        <f t="shared" ref="I248:I252" si="30">H248*IF(G248="AR", 1, G248)</f>
        <v>0</v>
      </c>
      <c r="J248" s="191"/>
      <c r="K248" s="217"/>
    </row>
    <row r="249" spans="1:11" outlineLevel="1" x14ac:dyDescent="0.2">
      <c r="A249" s="175"/>
      <c r="B249" s="161"/>
      <c r="C249" s="176"/>
      <c r="D249" s="176"/>
      <c r="E249" s="182" t="s">
        <v>527</v>
      </c>
      <c r="F249" s="183" t="s">
        <v>528</v>
      </c>
      <c r="G249" s="179">
        <v>1</v>
      </c>
      <c r="H249" s="180"/>
      <c r="I249" s="150">
        <f t="shared" si="30"/>
        <v>0</v>
      </c>
      <c r="J249" s="191"/>
      <c r="K249" s="217"/>
    </row>
    <row r="250" spans="1:11" outlineLevel="1" x14ac:dyDescent="0.2">
      <c r="A250" s="175"/>
      <c r="B250" s="161"/>
      <c r="C250" s="176"/>
      <c r="D250" s="176"/>
      <c r="E250" s="182" t="s">
        <v>529</v>
      </c>
      <c r="F250" s="183" t="s">
        <v>530</v>
      </c>
      <c r="G250" s="179">
        <v>1</v>
      </c>
      <c r="H250" s="180"/>
      <c r="I250" s="150">
        <f t="shared" si="30"/>
        <v>0</v>
      </c>
      <c r="J250" s="191"/>
      <c r="K250" s="217"/>
    </row>
    <row r="251" spans="1:11" outlineLevel="1" x14ac:dyDescent="0.2">
      <c r="A251" s="175"/>
      <c r="B251" s="161"/>
      <c r="C251" s="176"/>
      <c r="D251" s="176"/>
      <c r="E251" s="182" t="s">
        <v>468</v>
      </c>
      <c r="F251" s="183" t="s">
        <v>469</v>
      </c>
      <c r="G251" s="179">
        <v>1</v>
      </c>
      <c r="H251" s="180"/>
      <c r="I251" s="150">
        <f t="shared" si="30"/>
        <v>0</v>
      </c>
      <c r="J251" s="191"/>
      <c r="K251" s="217"/>
    </row>
    <row r="252" spans="1:11" outlineLevel="1" x14ac:dyDescent="0.2">
      <c r="A252" s="175"/>
      <c r="B252" s="161"/>
      <c r="C252" s="176"/>
      <c r="D252" s="176"/>
      <c r="E252" s="182" t="s">
        <v>988</v>
      </c>
      <c r="F252" s="183" t="s">
        <v>963</v>
      </c>
      <c r="G252" s="179">
        <v>1</v>
      </c>
      <c r="H252" s="180"/>
      <c r="I252" s="150">
        <f t="shared" si="30"/>
        <v>0</v>
      </c>
      <c r="J252" s="198"/>
      <c r="K252" s="217"/>
    </row>
    <row r="253" spans="1:11" outlineLevel="1" x14ac:dyDescent="0.2">
      <c r="A253" s="168" t="s">
        <v>281</v>
      </c>
      <c r="B253" s="158" t="s">
        <v>500</v>
      </c>
      <c r="C253" s="169" t="s">
        <v>270</v>
      </c>
      <c r="D253" s="169">
        <v>1</v>
      </c>
      <c r="E253" s="170"/>
      <c r="F253" s="158"/>
      <c r="G253" s="171"/>
      <c r="H253" s="180"/>
      <c r="I253" s="172"/>
      <c r="J253" s="173">
        <f>I254*D253</f>
        <v>0</v>
      </c>
      <c r="K253" s="174"/>
    </row>
    <row r="254" spans="1:11" outlineLevel="1" x14ac:dyDescent="0.2">
      <c r="A254" s="175"/>
      <c r="B254" s="161"/>
      <c r="C254" s="176"/>
      <c r="D254" s="176"/>
      <c r="E254" s="182" t="s">
        <v>492</v>
      </c>
      <c r="F254" s="183" t="s">
        <v>493</v>
      </c>
      <c r="G254" s="179">
        <v>1</v>
      </c>
      <c r="H254" s="180"/>
      <c r="I254" s="150">
        <f>H254*IF(G254="AR", 1, G254)</f>
        <v>0</v>
      </c>
      <c r="J254" s="191"/>
      <c r="K254" s="217"/>
    </row>
    <row r="255" spans="1:11" outlineLevel="1" x14ac:dyDescent="0.2">
      <c r="A255" s="268" t="s">
        <v>281</v>
      </c>
      <c r="B255" s="263" t="s">
        <v>815</v>
      </c>
      <c r="C255" s="269" t="s">
        <v>316</v>
      </c>
      <c r="D255" s="269">
        <v>3</v>
      </c>
      <c r="E255" s="271"/>
      <c r="F255" s="254"/>
      <c r="G255" s="259"/>
      <c r="H255" s="180"/>
      <c r="I255" s="279"/>
      <c r="J255" s="256"/>
      <c r="K255" s="257" t="s">
        <v>241</v>
      </c>
    </row>
    <row r="256" spans="1:11" outlineLevel="1" x14ac:dyDescent="0.2">
      <c r="A256" s="175"/>
      <c r="B256" s="199"/>
      <c r="C256" s="200"/>
      <c r="D256" s="200"/>
      <c r="E256" s="201"/>
      <c r="F256" s="199"/>
      <c r="G256" s="179"/>
      <c r="H256" s="180"/>
      <c r="I256" s="172"/>
      <c r="J256" s="191"/>
      <c r="K256" s="174"/>
    </row>
    <row r="257" spans="1:11" ht="15.75" x14ac:dyDescent="0.25">
      <c r="A257" s="137" t="s">
        <v>321</v>
      </c>
      <c r="B257" s="297"/>
      <c r="C257" s="139"/>
      <c r="D257" s="139">
        <f>SUM(D258:D279)</f>
        <v>6</v>
      </c>
      <c r="E257" s="141"/>
      <c r="F257" s="138"/>
      <c r="G257" s="142"/>
      <c r="H257" s="166"/>
      <c r="I257" s="167"/>
      <c r="J257" s="144">
        <f>SUM(J258:J279)</f>
        <v>0</v>
      </c>
      <c r="K257" s="145"/>
    </row>
    <row r="258" spans="1:11" outlineLevel="1" x14ac:dyDescent="0.2">
      <c r="A258" s="168" t="s">
        <v>321</v>
      </c>
      <c r="B258" s="158" t="s">
        <v>864</v>
      </c>
      <c r="C258" s="169" t="s">
        <v>863</v>
      </c>
      <c r="D258" s="176">
        <v>1</v>
      </c>
      <c r="E258" s="189"/>
      <c r="F258" s="161"/>
      <c r="G258" s="216"/>
      <c r="H258" s="180"/>
      <c r="I258" s="202"/>
      <c r="J258" s="18">
        <f>SUM(I259:I259)*D258</f>
        <v>0</v>
      </c>
      <c r="K258" s="207"/>
    </row>
    <row r="259" spans="1:11" ht="18" customHeight="1" outlineLevel="1" x14ac:dyDescent="0.2">
      <c r="A259" s="175"/>
      <c r="B259" s="161"/>
      <c r="C259" s="176"/>
      <c r="D259" s="176"/>
      <c r="E259" s="182" t="s">
        <v>492</v>
      </c>
      <c r="F259" s="183" t="s">
        <v>493</v>
      </c>
      <c r="G259" s="216">
        <v>1</v>
      </c>
      <c r="H259" s="180"/>
      <c r="I259" s="150">
        <f t="shared" ref="I259:I269" si="31">H259*IF(G259="AR", 1, G259)</f>
        <v>0</v>
      </c>
      <c r="J259" s="229"/>
      <c r="K259" s="282"/>
    </row>
    <row r="260" spans="1:11" outlineLevel="1" x14ac:dyDescent="0.2">
      <c r="A260" s="168" t="s">
        <v>321</v>
      </c>
      <c r="B260" s="158" t="s">
        <v>836</v>
      </c>
      <c r="C260" s="169" t="s">
        <v>837</v>
      </c>
      <c r="D260" s="169">
        <v>1</v>
      </c>
      <c r="E260" s="170"/>
      <c r="F260" s="158"/>
      <c r="G260" s="171"/>
      <c r="H260" s="180"/>
      <c r="I260" s="172"/>
      <c r="J260" s="18">
        <f>SUM(I261:I269)*D260</f>
        <v>0</v>
      </c>
      <c r="K260" s="174"/>
    </row>
    <row r="261" spans="1:11" outlineLevel="1" x14ac:dyDescent="0.2">
      <c r="A261" s="175"/>
      <c r="B261" s="161"/>
      <c r="C261" s="176"/>
      <c r="D261" s="176"/>
      <c r="E261" s="182" t="s">
        <v>501</v>
      </c>
      <c r="F261" s="183" t="s">
        <v>502</v>
      </c>
      <c r="G261" s="179">
        <v>1</v>
      </c>
      <c r="H261" s="180"/>
      <c r="I261" s="150">
        <f t="shared" si="31"/>
        <v>0</v>
      </c>
      <c r="J261" s="191"/>
      <c r="K261" s="217"/>
    </row>
    <row r="262" spans="1:11" outlineLevel="1" x14ac:dyDescent="0.2">
      <c r="A262" s="175"/>
      <c r="B262" s="161"/>
      <c r="C262" s="176"/>
      <c r="D262" s="176"/>
      <c r="E262" s="177" t="s">
        <v>838</v>
      </c>
      <c r="F262" s="178" t="s">
        <v>839</v>
      </c>
      <c r="G262" s="179">
        <v>2</v>
      </c>
      <c r="H262" s="180"/>
      <c r="I262" s="150">
        <f t="shared" si="31"/>
        <v>0</v>
      </c>
      <c r="J262" s="191"/>
      <c r="K262" s="217"/>
    </row>
    <row r="263" spans="1:11" ht="25.5" outlineLevel="1" x14ac:dyDescent="0.2">
      <c r="A263" s="175"/>
      <c r="B263" s="161"/>
      <c r="C263" s="176"/>
      <c r="D263" s="176"/>
      <c r="E263" s="177" t="s">
        <v>250</v>
      </c>
      <c r="F263" s="178" t="s">
        <v>251</v>
      </c>
      <c r="G263" s="179">
        <v>1</v>
      </c>
      <c r="H263" s="180"/>
      <c r="I263" s="150">
        <f t="shared" si="31"/>
        <v>0</v>
      </c>
      <c r="J263" s="191"/>
      <c r="K263" s="217"/>
    </row>
    <row r="264" spans="1:11" outlineLevel="1" x14ac:dyDescent="0.2">
      <c r="A264" s="175"/>
      <c r="B264" s="161"/>
      <c r="C264" s="176"/>
      <c r="D264" s="176"/>
      <c r="E264" s="182" t="s">
        <v>492</v>
      </c>
      <c r="F264" s="157" t="s">
        <v>493</v>
      </c>
      <c r="G264" s="179">
        <v>2</v>
      </c>
      <c r="H264" s="180"/>
      <c r="I264" s="150">
        <f t="shared" si="31"/>
        <v>0</v>
      </c>
      <c r="J264" s="191"/>
      <c r="K264" s="217"/>
    </row>
    <row r="265" spans="1:11" outlineLevel="1" x14ac:dyDescent="0.2">
      <c r="A265" s="175"/>
      <c r="B265" s="161"/>
      <c r="C265" s="176"/>
      <c r="D265" s="176"/>
      <c r="E265" s="182" t="s">
        <v>923</v>
      </c>
      <c r="F265" s="183" t="s">
        <v>927</v>
      </c>
      <c r="G265" s="179">
        <v>1</v>
      </c>
      <c r="H265" s="180"/>
      <c r="I265" s="150">
        <f t="shared" si="31"/>
        <v>0</v>
      </c>
      <c r="J265" s="191"/>
      <c r="K265" s="217"/>
    </row>
    <row r="266" spans="1:11" outlineLevel="1" x14ac:dyDescent="0.2">
      <c r="A266" s="175"/>
      <c r="B266" s="161"/>
      <c r="C266" s="176"/>
      <c r="D266" s="176"/>
      <c r="E266" s="182" t="s">
        <v>924</v>
      </c>
      <c r="F266" s="157" t="s">
        <v>922</v>
      </c>
      <c r="G266" s="179">
        <v>1</v>
      </c>
      <c r="H266" s="180"/>
      <c r="I266" s="150">
        <f t="shared" si="31"/>
        <v>0</v>
      </c>
      <c r="J266" s="191"/>
      <c r="K266" s="217"/>
    </row>
    <row r="267" spans="1:11" outlineLevel="1" x14ac:dyDescent="0.2">
      <c r="A267" s="175"/>
      <c r="B267" s="161"/>
      <c r="C267" s="176"/>
      <c r="D267" s="176"/>
      <c r="E267" s="177" t="s">
        <v>752</v>
      </c>
      <c r="F267" s="178" t="s">
        <v>753</v>
      </c>
      <c r="G267" s="179">
        <v>2</v>
      </c>
      <c r="H267" s="180"/>
      <c r="I267" s="150">
        <f t="shared" si="31"/>
        <v>0</v>
      </c>
      <c r="J267" s="191"/>
      <c r="K267" s="217"/>
    </row>
    <row r="268" spans="1:11" outlineLevel="1" x14ac:dyDescent="0.2">
      <c r="A268" s="175"/>
      <c r="B268" s="161"/>
      <c r="C268" s="176"/>
      <c r="D268" s="176"/>
      <c r="E268" s="177" t="s">
        <v>487</v>
      </c>
      <c r="F268" s="178" t="s">
        <v>488</v>
      </c>
      <c r="G268" s="179">
        <v>5</v>
      </c>
      <c r="H268" s="180"/>
      <c r="I268" s="150">
        <f t="shared" si="31"/>
        <v>0</v>
      </c>
      <c r="J268" s="198"/>
      <c r="K268" s="217" t="s">
        <v>1092</v>
      </c>
    </row>
    <row r="269" spans="1:11" outlineLevel="1" x14ac:dyDescent="0.2">
      <c r="A269" s="175"/>
      <c r="B269" s="161"/>
      <c r="C269" s="176"/>
      <c r="D269" s="176"/>
      <c r="E269" s="177" t="s">
        <v>929</v>
      </c>
      <c r="F269" s="178" t="s">
        <v>926</v>
      </c>
      <c r="G269" s="179">
        <v>1</v>
      </c>
      <c r="H269" s="180"/>
      <c r="I269" s="150">
        <f t="shared" si="31"/>
        <v>0</v>
      </c>
      <c r="J269" s="198"/>
      <c r="K269" s="217"/>
    </row>
    <row r="270" spans="1:11" outlineLevel="1" x14ac:dyDescent="0.2">
      <c r="A270" s="274" t="s">
        <v>321</v>
      </c>
      <c r="B270" s="218" t="s">
        <v>866</v>
      </c>
      <c r="C270" s="171" t="s">
        <v>865</v>
      </c>
      <c r="D270" s="171">
        <v>1</v>
      </c>
      <c r="E270" s="177"/>
      <c r="F270" s="178"/>
      <c r="G270" s="216"/>
      <c r="H270" s="180"/>
      <c r="I270" s="202"/>
      <c r="J270" s="18">
        <f>SUM(I271:I271)*D270</f>
        <v>0</v>
      </c>
      <c r="K270" s="282"/>
    </row>
    <row r="271" spans="1:11" outlineLevel="1" x14ac:dyDescent="0.2">
      <c r="A271" s="274"/>
      <c r="B271" s="218"/>
      <c r="C271" s="171"/>
      <c r="D271" s="171"/>
      <c r="E271" s="177" t="s">
        <v>487</v>
      </c>
      <c r="F271" s="178" t="s">
        <v>488</v>
      </c>
      <c r="G271" s="312" t="s">
        <v>921</v>
      </c>
      <c r="H271" s="180"/>
      <c r="I271" s="228">
        <v>0</v>
      </c>
      <c r="J271" s="286"/>
      <c r="K271" s="282" t="s">
        <v>1091</v>
      </c>
    </row>
    <row r="272" spans="1:11" outlineLevel="1" x14ac:dyDescent="0.2">
      <c r="A272" s="274" t="s">
        <v>321</v>
      </c>
      <c r="B272" s="218" t="s">
        <v>884</v>
      </c>
      <c r="C272" s="171" t="s">
        <v>242</v>
      </c>
      <c r="D272" s="171">
        <v>1</v>
      </c>
      <c r="E272" s="177"/>
      <c r="F272" s="178"/>
      <c r="G272" s="216"/>
      <c r="H272" s="180"/>
      <c r="I272" s="150"/>
      <c r="J272" s="203">
        <f>SUM(I273:I273)*D272</f>
        <v>0</v>
      </c>
      <c r="K272" s="282"/>
    </row>
    <row r="273" spans="1:11" outlineLevel="1" x14ac:dyDescent="0.2">
      <c r="A273" s="175"/>
      <c r="B273" s="161"/>
      <c r="C273" s="161"/>
      <c r="D273" s="161"/>
      <c r="E273" s="177" t="s">
        <v>487</v>
      </c>
      <c r="F273" s="161" t="s">
        <v>488</v>
      </c>
      <c r="G273" s="312" t="s">
        <v>921</v>
      </c>
      <c r="H273" s="180"/>
      <c r="I273" s="228">
        <v>0</v>
      </c>
      <c r="J273" s="283"/>
      <c r="K273" s="282" t="s">
        <v>1057</v>
      </c>
    </row>
    <row r="274" spans="1:11" ht="25.5" outlineLevel="1" x14ac:dyDescent="0.2">
      <c r="A274" s="168" t="s">
        <v>321</v>
      </c>
      <c r="B274" s="158" t="s">
        <v>840</v>
      </c>
      <c r="C274" s="169" t="s">
        <v>322</v>
      </c>
      <c r="D274" s="169">
        <v>1</v>
      </c>
      <c r="E274" s="170"/>
      <c r="F274" s="158"/>
      <c r="G274" s="171"/>
      <c r="H274" s="180"/>
      <c r="I274" s="172"/>
      <c r="J274" s="18">
        <f>SUM(I275:I277)*D274</f>
        <v>0</v>
      </c>
      <c r="K274" s="174"/>
    </row>
    <row r="275" spans="1:11" outlineLevel="1" x14ac:dyDescent="0.2">
      <c r="A275" s="175"/>
      <c r="B275" s="161"/>
      <c r="C275" s="176"/>
      <c r="D275" s="176"/>
      <c r="E275" s="182" t="s">
        <v>492</v>
      </c>
      <c r="F275" s="183" t="s">
        <v>493</v>
      </c>
      <c r="G275" s="179">
        <v>2</v>
      </c>
      <c r="H275" s="180"/>
      <c r="I275" s="150">
        <f>H275*IF(G275="AR", 1, G275)</f>
        <v>0</v>
      </c>
      <c r="J275" s="191"/>
      <c r="K275" s="217"/>
    </row>
    <row r="276" spans="1:11" ht="25.5" outlineLevel="1" x14ac:dyDescent="0.2">
      <c r="A276" s="175"/>
      <c r="B276" s="161"/>
      <c r="C276" s="176"/>
      <c r="D276" s="176"/>
      <c r="E276" s="177" t="s">
        <v>323</v>
      </c>
      <c r="F276" s="178" t="s">
        <v>835</v>
      </c>
      <c r="G276" s="179">
        <v>1</v>
      </c>
      <c r="H276" s="180"/>
      <c r="I276" s="150">
        <f>H276*IF(G276="AR", 1, G276)</f>
        <v>0</v>
      </c>
      <c r="J276" s="191"/>
      <c r="K276" s="217"/>
    </row>
    <row r="277" spans="1:11" outlineLevel="1" x14ac:dyDescent="0.2">
      <c r="A277" s="175"/>
      <c r="B277" s="161"/>
      <c r="C277" s="176"/>
      <c r="D277" s="176"/>
      <c r="E277" s="177" t="s">
        <v>487</v>
      </c>
      <c r="F277" s="178" t="s">
        <v>488</v>
      </c>
      <c r="G277" s="312" t="s">
        <v>921</v>
      </c>
      <c r="H277" s="180"/>
      <c r="I277" s="150">
        <f>H277*IF(G277="AR", 1, G277)</f>
        <v>0</v>
      </c>
      <c r="J277" s="198"/>
      <c r="K277" s="217" t="s">
        <v>1090</v>
      </c>
    </row>
    <row r="278" spans="1:11" outlineLevel="1" x14ac:dyDescent="0.2">
      <c r="A278" s="268" t="s">
        <v>321</v>
      </c>
      <c r="B278" s="263" t="s">
        <v>547</v>
      </c>
      <c r="C278" s="269" t="s">
        <v>247</v>
      </c>
      <c r="D278" s="270">
        <v>1</v>
      </c>
      <c r="E278" s="271"/>
      <c r="F278" s="254"/>
      <c r="G278" s="270"/>
      <c r="H278" s="180"/>
      <c r="I278" s="277"/>
      <c r="J278" s="284"/>
      <c r="K278" s="285" t="s">
        <v>241</v>
      </c>
    </row>
    <row r="279" spans="1:11" outlineLevel="1" x14ac:dyDescent="0.2">
      <c r="A279" s="175"/>
      <c r="B279" s="199"/>
      <c r="C279" s="200"/>
      <c r="D279" s="200"/>
      <c r="E279" s="201"/>
      <c r="F279" s="199"/>
      <c r="G279" s="179"/>
      <c r="H279" s="180"/>
      <c r="I279" s="172"/>
      <c r="J279" s="191"/>
      <c r="K279" s="174"/>
    </row>
    <row r="280" spans="1:11" ht="15.75" x14ac:dyDescent="0.25">
      <c r="A280" s="137" t="s">
        <v>324</v>
      </c>
      <c r="B280" s="138"/>
      <c r="C280" s="139"/>
      <c r="D280" s="139">
        <f>SUM(D281:D288)</f>
        <v>1</v>
      </c>
      <c r="E280" s="141"/>
      <c r="F280" s="138"/>
      <c r="G280" s="142"/>
      <c r="H280" s="166"/>
      <c r="I280" s="167"/>
      <c r="J280" s="144">
        <f>SUM(J281:J288)</f>
        <v>0</v>
      </c>
      <c r="K280" s="145"/>
    </row>
    <row r="281" spans="1:11" outlineLevel="1" x14ac:dyDescent="0.2">
      <c r="A281" s="168" t="s">
        <v>325</v>
      </c>
      <c r="B281" s="158" t="s">
        <v>867</v>
      </c>
      <c r="C281" s="169" t="s">
        <v>868</v>
      </c>
      <c r="D281" s="169">
        <v>1</v>
      </c>
      <c r="E281" s="170"/>
      <c r="F281" s="158"/>
      <c r="G281" s="171"/>
      <c r="H281" s="180"/>
      <c r="I281" s="172"/>
      <c r="J281" s="173">
        <f>SUM(I282:I288)*D281</f>
        <v>0</v>
      </c>
      <c r="K281" s="174"/>
    </row>
    <row r="282" spans="1:11" outlineLevel="1" x14ac:dyDescent="0.2">
      <c r="A282" s="175"/>
      <c r="B282" s="161"/>
      <c r="C282" s="176"/>
      <c r="D282" s="176"/>
      <c r="E282" s="182" t="s">
        <v>256</v>
      </c>
      <c r="F282" s="183" t="s">
        <v>467</v>
      </c>
      <c r="G282" s="179">
        <v>1</v>
      </c>
      <c r="H282" s="180"/>
      <c r="I282" s="150">
        <f t="shared" ref="I282:I288" si="32">H282*IF(G282="AR", 1, G282)</f>
        <v>0</v>
      </c>
      <c r="J282" s="191"/>
      <c r="K282" s="217"/>
    </row>
    <row r="283" spans="1:11" ht="25.5" outlineLevel="1" x14ac:dyDescent="0.2">
      <c r="A283" s="175"/>
      <c r="B283" s="161"/>
      <c r="C283" s="176"/>
      <c r="D283" s="176"/>
      <c r="E283" s="182" t="s">
        <v>597</v>
      </c>
      <c r="F283" s="183" t="s">
        <v>598</v>
      </c>
      <c r="G283" s="179" t="s">
        <v>921</v>
      </c>
      <c r="H283" s="180"/>
      <c r="I283" s="150">
        <f t="shared" si="32"/>
        <v>0</v>
      </c>
      <c r="J283" s="191"/>
      <c r="K283" s="217" t="s">
        <v>1094</v>
      </c>
    </row>
    <row r="284" spans="1:11" ht="25.5" outlineLevel="1" x14ac:dyDescent="0.2">
      <c r="A284" s="175"/>
      <c r="B284" s="161"/>
      <c r="C284" s="176"/>
      <c r="D284" s="176"/>
      <c r="E284" s="182" t="s">
        <v>250</v>
      </c>
      <c r="F284" s="183" t="s">
        <v>251</v>
      </c>
      <c r="G284" s="179">
        <v>1</v>
      </c>
      <c r="H284" s="180"/>
      <c r="I284" s="150">
        <f t="shared" si="32"/>
        <v>0</v>
      </c>
      <c r="J284" s="191"/>
      <c r="K284" s="217"/>
    </row>
    <row r="285" spans="1:11" ht="25.5" outlineLevel="1" x14ac:dyDescent="0.2">
      <c r="A285" s="175"/>
      <c r="B285" s="161"/>
      <c r="C285" s="176"/>
      <c r="D285" s="176"/>
      <c r="E285" s="182" t="s">
        <v>243</v>
      </c>
      <c r="F285" s="183" t="s">
        <v>484</v>
      </c>
      <c r="G285" s="179">
        <v>2</v>
      </c>
      <c r="H285" s="180"/>
      <c r="I285" s="150">
        <f t="shared" si="32"/>
        <v>0</v>
      </c>
      <c r="J285" s="191"/>
      <c r="K285" s="217"/>
    </row>
    <row r="286" spans="1:11" ht="25.5" outlineLevel="1" x14ac:dyDescent="0.2">
      <c r="A286" s="175"/>
      <c r="B286" s="161"/>
      <c r="C286" s="176"/>
      <c r="D286" s="176"/>
      <c r="E286" s="182" t="s">
        <v>958</v>
      </c>
      <c r="F286" s="183" t="s">
        <v>959</v>
      </c>
      <c r="G286" s="227">
        <v>1</v>
      </c>
      <c r="H286" s="180"/>
      <c r="I286" s="150">
        <f t="shared" si="32"/>
        <v>0</v>
      </c>
      <c r="J286" s="198"/>
      <c r="K286" s="217"/>
    </row>
    <row r="287" spans="1:11" outlineLevel="1" x14ac:dyDescent="0.2">
      <c r="A287" s="175"/>
      <c r="B287" s="161"/>
      <c r="C287" s="176"/>
      <c r="D287" s="176"/>
      <c r="E287" s="182" t="s">
        <v>276</v>
      </c>
      <c r="F287" s="183" t="s">
        <v>961</v>
      </c>
      <c r="G287" s="227">
        <v>10</v>
      </c>
      <c r="H287" s="180"/>
      <c r="I287" s="150">
        <f t="shared" si="32"/>
        <v>0</v>
      </c>
      <c r="J287" s="191"/>
      <c r="K287" s="217" t="s">
        <v>1095</v>
      </c>
    </row>
    <row r="288" spans="1:11" outlineLevel="1" x14ac:dyDescent="0.2">
      <c r="A288" s="175"/>
      <c r="B288" s="161"/>
      <c r="C288" s="176"/>
      <c r="D288" s="176"/>
      <c r="E288" s="182" t="s">
        <v>468</v>
      </c>
      <c r="F288" s="183" t="s">
        <v>469</v>
      </c>
      <c r="G288" s="179">
        <v>1</v>
      </c>
      <c r="H288" s="180"/>
      <c r="I288" s="150">
        <f t="shared" si="32"/>
        <v>0</v>
      </c>
      <c r="J288" s="191"/>
      <c r="K288" s="217"/>
    </row>
    <row r="289" spans="1:11" ht="15.75" x14ac:dyDescent="0.25">
      <c r="A289" s="137" t="s">
        <v>326</v>
      </c>
      <c r="B289" s="138"/>
      <c r="C289" s="139"/>
      <c r="D289" s="141">
        <f>SUM(D290:D298)</f>
        <v>3</v>
      </c>
      <c r="E289" s="141"/>
      <c r="F289" s="138"/>
      <c r="G289" s="142"/>
      <c r="H289" s="166"/>
      <c r="I289" s="167"/>
      <c r="J289" s="144">
        <f>SUM(J290:J298)</f>
        <v>0</v>
      </c>
      <c r="K289" s="145"/>
    </row>
    <row r="290" spans="1:11" s="2" customFormat="1" ht="25.5" outlineLevel="1" x14ac:dyDescent="0.2">
      <c r="A290" s="274" t="s">
        <v>326</v>
      </c>
      <c r="B290" s="218" t="s">
        <v>844</v>
      </c>
      <c r="C290" s="171" t="s">
        <v>327</v>
      </c>
      <c r="D290" s="171">
        <v>1</v>
      </c>
      <c r="E290" s="177"/>
      <c r="F290" s="178"/>
      <c r="G290" s="216"/>
      <c r="H290" s="180"/>
      <c r="I290" s="202"/>
      <c r="J290" s="173">
        <f>SUM(I291:I298)*D290</f>
        <v>0</v>
      </c>
      <c r="K290" s="282"/>
    </row>
    <row r="291" spans="1:11" s="2" customFormat="1" outlineLevel="1" x14ac:dyDescent="0.2">
      <c r="A291" s="274"/>
      <c r="B291" s="218"/>
      <c r="C291" s="171"/>
      <c r="D291" s="171"/>
      <c r="E291" s="182" t="s">
        <v>468</v>
      </c>
      <c r="F291" s="183" t="s">
        <v>469</v>
      </c>
      <c r="G291" s="179">
        <v>2</v>
      </c>
      <c r="H291" s="180"/>
      <c r="I291" s="150">
        <f t="shared" ref="I291:I296" si="33">H291*IF(G291="AR", 1, G291)</f>
        <v>0</v>
      </c>
      <c r="J291" s="283"/>
      <c r="K291" s="301"/>
    </row>
    <row r="292" spans="1:11" s="2" customFormat="1" ht="25.5" outlineLevel="1" x14ac:dyDescent="0.2">
      <c r="A292" s="274"/>
      <c r="B292" s="218"/>
      <c r="C292" s="171"/>
      <c r="D292" s="171"/>
      <c r="E292" s="182" t="s">
        <v>243</v>
      </c>
      <c r="F292" s="183" t="s">
        <v>484</v>
      </c>
      <c r="G292" s="179">
        <v>2</v>
      </c>
      <c r="H292" s="180"/>
      <c r="I292" s="150">
        <f t="shared" si="33"/>
        <v>0</v>
      </c>
      <c r="J292" s="283"/>
      <c r="K292" s="301"/>
    </row>
    <row r="293" spans="1:11" s="2" customFormat="1" ht="25.5" outlineLevel="1" x14ac:dyDescent="0.2">
      <c r="A293" s="274"/>
      <c r="B293" s="218"/>
      <c r="C293" s="171"/>
      <c r="D293" s="171"/>
      <c r="E293" s="182" t="s">
        <v>250</v>
      </c>
      <c r="F293" s="183" t="s">
        <v>251</v>
      </c>
      <c r="G293" s="179">
        <v>2</v>
      </c>
      <c r="H293" s="180"/>
      <c r="I293" s="150">
        <f t="shared" si="33"/>
        <v>0</v>
      </c>
      <c r="J293" s="283"/>
      <c r="K293" s="301"/>
    </row>
    <row r="294" spans="1:11" s="2" customFormat="1" outlineLevel="1" x14ac:dyDescent="0.2">
      <c r="A294" s="274"/>
      <c r="B294" s="218"/>
      <c r="C294" s="171"/>
      <c r="D294" s="171"/>
      <c r="E294" s="177" t="s">
        <v>487</v>
      </c>
      <c r="F294" s="178" t="s">
        <v>488</v>
      </c>
      <c r="G294" s="216">
        <v>22</v>
      </c>
      <c r="H294" s="180"/>
      <c r="I294" s="150">
        <f t="shared" si="33"/>
        <v>0</v>
      </c>
      <c r="J294" s="283"/>
      <c r="K294" s="282" t="s">
        <v>1062</v>
      </c>
    </row>
    <row r="295" spans="1:11" s="2" customFormat="1" outlineLevel="1" x14ac:dyDescent="0.2">
      <c r="A295" s="274" t="s">
        <v>326</v>
      </c>
      <c r="B295" s="218" t="s">
        <v>845</v>
      </c>
      <c r="C295" s="171" t="s">
        <v>846</v>
      </c>
      <c r="D295" s="171">
        <v>1</v>
      </c>
      <c r="E295" s="177"/>
      <c r="F295" s="178"/>
      <c r="G295" s="216"/>
      <c r="H295" s="180"/>
      <c r="I295" s="202"/>
      <c r="J295" s="203">
        <f>SUM(I296:I296)*D295</f>
        <v>0</v>
      </c>
      <c r="K295" s="282"/>
    </row>
    <row r="296" spans="1:11" s="2" customFormat="1" outlineLevel="1" x14ac:dyDescent="0.2">
      <c r="A296" s="175"/>
      <c r="B296" s="218"/>
      <c r="C296" s="218"/>
      <c r="D296" s="218"/>
      <c r="E296" s="182" t="s">
        <v>487</v>
      </c>
      <c r="F296" s="178" t="s">
        <v>488</v>
      </c>
      <c r="G296" s="179" t="s">
        <v>921</v>
      </c>
      <c r="H296" s="180"/>
      <c r="I296" s="150">
        <f t="shared" si="33"/>
        <v>0</v>
      </c>
      <c r="J296" s="283"/>
      <c r="K296" s="282" t="s">
        <v>1055</v>
      </c>
    </row>
    <row r="297" spans="1:11" s="2" customFormat="1" outlineLevel="1" x14ac:dyDescent="0.2">
      <c r="A297" s="268" t="s">
        <v>326</v>
      </c>
      <c r="B297" s="263" t="s">
        <v>847</v>
      </c>
      <c r="C297" s="269" t="s">
        <v>315</v>
      </c>
      <c r="D297" s="269">
        <v>1</v>
      </c>
      <c r="E297" s="271"/>
      <c r="F297" s="254"/>
      <c r="G297" s="270"/>
      <c r="H297" s="180"/>
      <c r="I297" s="279"/>
      <c r="J297" s="284"/>
      <c r="K297" s="285" t="s">
        <v>241</v>
      </c>
    </row>
    <row r="298" spans="1:11" outlineLevel="1" x14ac:dyDescent="0.2">
      <c r="A298" s="175"/>
      <c r="B298" s="199"/>
      <c r="C298" s="200"/>
      <c r="D298" s="200"/>
      <c r="E298" s="201"/>
      <c r="F298" s="199"/>
      <c r="G298" s="179"/>
      <c r="H298" s="180"/>
      <c r="I298" s="202"/>
      <c r="J298" s="191"/>
      <c r="K298" s="174"/>
    </row>
    <row r="299" spans="1:11" ht="15.75" x14ac:dyDescent="0.25">
      <c r="A299" s="137" t="s">
        <v>328</v>
      </c>
      <c r="B299" s="138"/>
      <c r="C299" s="139"/>
      <c r="D299" s="139">
        <f>SUM(D300:D321)</f>
        <v>6</v>
      </c>
      <c r="E299" s="141"/>
      <c r="F299" s="138"/>
      <c r="G299" s="142"/>
      <c r="H299" s="166"/>
      <c r="I299" s="167"/>
      <c r="J299" s="144">
        <f>SUM(J300:J321)</f>
        <v>0</v>
      </c>
      <c r="K299" s="145"/>
    </row>
    <row r="300" spans="1:11" outlineLevel="1" x14ac:dyDescent="0.2">
      <c r="A300" s="168" t="s">
        <v>329</v>
      </c>
      <c r="B300" s="158" t="s">
        <v>525</v>
      </c>
      <c r="C300" s="169" t="s">
        <v>400</v>
      </c>
      <c r="D300" s="169">
        <v>1</v>
      </c>
      <c r="E300" s="170"/>
      <c r="F300" s="158"/>
      <c r="G300" s="171"/>
      <c r="H300" s="180"/>
      <c r="I300" s="172"/>
      <c r="J300" s="173">
        <f>SUM(I301:I303)*D300</f>
        <v>0</v>
      </c>
      <c r="K300" s="174"/>
    </row>
    <row r="301" spans="1:11" ht="25.5" outlineLevel="1" x14ac:dyDescent="0.2">
      <c r="A301" s="175"/>
      <c r="B301" s="161"/>
      <c r="C301" s="176"/>
      <c r="D301" s="176"/>
      <c r="E301" s="177" t="s">
        <v>250</v>
      </c>
      <c r="F301" s="178" t="s">
        <v>251</v>
      </c>
      <c r="G301" s="179">
        <v>1</v>
      </c>
      <c r="H301" s="180"/>
      <c r="I301" s="150">
        <f t="shared" ref="I301:I303" si="34">H301*IF(G301="AR", 1, G301)</f>
        <v>0</v>
      </c>
      <c r="J301" s="191"/>
      <c r="K301" s="217"/>
    </row>
    <row r="302" spans="1:11" ht="25.5" outlineLevel="1" x14ac:dyDescent="0.2">
      <c r="A302" s="175"/>
      <c r="B302" s="161"/>
      <c r="C302" s="176"/>
      <c r="D302" s="176"/>
      <c r="E302" s="177" t="s">
        <v>401</v>
      </c>
      <c r="F302" s="178" t="s">
        <v>526</v>
      </c>
      <c r="G302" s="179">
        <v>1</v>
      </c>
      <c r="H302" s="180"/>
      <c r="I302" s="150">
        <f t="shared" si="34"/>
        <v>0</v>
      </c>
      <c r="J302" s="191"/>
      <c r="K302" s="217"/>
    </row>
    <row r="303" spans="1:11" outlineLevel="1" x14ac:dyDescent="0.2">
      <c r="A303" s="175"/>
      <c r="B303" s="161"/>
      <c r="C303" s="176"/>
      <c r="D303" s="176"/>
      <c r="E303" s="189" t="s">
        <v>531</v>
      </c>
      <c r="F303" s="161" t="s">
        <v>532</v>
      </c>
      <c r="G303" s="179">
        <v>1</v>
      </c>
      <c r="H303" s="180"/>
      <c r="I303" s="150">
        <f t="shared" si="34"/>
        <v>0</v>
      </c>
      <c r="J303" s="191"/>
      <c r="K303" s="217"/>
    </row>
    <row r="304" spans="1:11" outlineLevel="1" x14ac:dyDescent="0.2">
      <c r="A304" s="268" t="s">
        <v>329</v>
      </c>
      <c r="B304" s="263" t="s">
        <v>848</v>
      </c>
      <c r="C304" s="287" t="s">
        <v>299</v>
      </c>
      <c r="D304" s="287">
        <v>1</v>
      </c>
      <c r="E304" s="281"/>
      <c r="F304" s="263"/>
      <c r="G304" s="269"/>
      <c r="H304" s="180"/>
      <c r="I304" s="279"/>
      <c r="J304" s="256"/>
      <c r="K304" s="285" t="s">
        <v>241</v>
      </c>
    </row>
    <row r="305" spans="1:11" outlineLevel="1" x14ac:dyDescent="0.2">
      <c r="A305" s="268" t="s">
        <v>329</v>
      </c>
      <c r="B305" s="263" t="s">
        <v>849</v>
      </c>
      <c r="C305" s="287" t="s">
        <v>300</v>
      </c>
      <c r="D305" s="287">
        <v>1</v>
      </c>
      <c r="E305" s="271"/>
      <c r="F305" s="254"/>
      <c r="G305" s="259"/>
      <c r="H305" s="180"/>
      <c r="I305" s="279"/>
      <c r="J305" s="256"/>
      <c r="K305" s="285" t="s">
        <v>241</v>
      </c>
    </row>
    <row r="306" spans="1:11" outlineLevel="1" x14ac:dyDescent="0.2">
      <c r="A306" s="168" t="s">
        <v>329</v>
      </c>
      <c r="B306" s="158" t="s">
        <v>850</v>
      </c>
      <c r="C306" s="214" t="s">
        <v>444</v>
      </c>
      <c r="D306" s="169">
        <v>1</v>
      </c>
      <c r="E306" s="170"/>
      <c r="F306" s="158"/>
      <c r="G306" s="171"/>
      <c r="H306" s="180"/>
      <c r="I306" s="172"/>
      <c r="J306" s="173">
        <f>SUM(I307:I315)*D306</f>
        <v>0</v>
      </c>
      <c r="K306" s="174"/>
    </row>
    <row r="307" spans="1:11" outlineLevel="1" x14ac:dyDescent="0.2">
      <c r="A307" s="175"/>
      <c r="B307" s="161"/>
      <c r="C307" s="211"/>
      <c r="D307" s="176"/>
      <c r="E307" s="177" t="s">
        <v>345</v>
      </c>
      <c r="F307" s="178" t="s">
        <v>346</v>
      </c>
      <c r="G307" s="179">
        <v>1</v>
      </c>
      <c r="H307" s="180"/>
      <c r="I307" s="150">
        <f t="shared" ref="I307:I315" si="35">H307*IF(G307="AR", 1, G307)</f>
        <v>0</v>
      </c>
      <c r="J307" s="191"/>
      <c r="K307" s="217"/>
    </row>
    <row r="308" spans="1:11" ht="25.5" outlineLevel="1" x14ac:dyDescent="0.2">
      <c r="A308" s="175"/>
      <c r="B308" s="161"/>
      <c r="C308" s="211"/>
      <c r="D308" s="176"/>
      <c r="E308" s="177" t="s">
        <v>250</v>
      </c>
      <c r="F308" s="178" t="s">
        <v>251</v>
      </c>
      <c r="G308" s="179">
        <v>1</v>
      </c>
      <c r="H308" s="180"/>
      <c r="I308" s="150">
        <f t="shared" si="35"/>
        <v>0</v>
      </c>
      <c r="J308" s="191"/>
      <c r="K308" s="217"/>
    </row>
    <row r="309" spans="1:11" ht="25.5" outlineLevel="1" x14ac:dyDescent="0.2">
      <c r="A309" s="175"/>
      <c r="B309" s="161"/>
      <c r="C309" s="211"/>
      <c r="D309" s="176"/>
      <c r="E309" s="189" t="s">
        <v>243</v>
      </c>
      <c r="F309" s="161" t="s">
        <v>484</v>
      </c>
      <c r="G309" s="179">
        <v>1</v>
      </c>
      <c r="H309" s="180"/>
      <c r="I309" s="150">
        <f t="shared" si="35"/>
        <v>0</v>
      </c>
      <c r="J309" s="191"/>
      <c r="K309" s="217"/>
    </row>
    <row r="310" spans="1:11" outlineLevel="1" x14ac:dyDescent="0.2">
      <c r="A310" s="175"/>
      <c r="B310" s="161"/>
      <c r="C310" s="211"/>
      <c r="D310" s="176"/>
      <c r="E310" s="189" t="s">
        <v>492</v>
      </c>
      <c r="F310" s="161" t="s">
        <v>493</v>
      </c>
      <c r="G310" s="179">
        <v>1</v>
      </c>
      <c r="H310" s="180"/>
      <c r="I310" s="150">
        <f t="shared" ref="I310" si="36">H310*IF(G310="AR", 1, G310)</f>
        <v>0</v>
      </c>
      <c r="J310" s="191"/>
      <c r="K310" s="217"/>
    </row>
    <row r="311" spans="1:11" outlineLevel="1" x14ac:dyDescent="0.2">
      <c r="A311" s="175"/>
      <c r="B311" s="161"/>
      <c r="C311" s="211"/>
      <c r="D311" s="176"/>
      <c r="E311" s="177" t="s">
        <v>923</v>
      </c>
      <c r="F311" s="178" t="s">
        <v>925</v>
      </c>
      <c r="G311" s="179">
        <v>2</v>
      </c>
      <c r="H311" s="180"/>
      <c r="I311" s="150">
        <f t="shared" si="35"/>
        <v>0</v>
      </c>
      <c r="J311" s="191"/>
      <c r="K311" s="217"/>
    </row>
    <row r="312" spans="1:11" outlineLevel="1" x14ac:dyDescent="0.2">
      <c r="A312" s="175"/>
      <c r="B312" s="161"/>
      <c r="C312" s="211"/>
      <c r="D312" s="176"/>
      <c r="E312" s="177" t="s">
        <v>928</v>
      </c>
      <c r="F312" s="178" t="s">
        <v>1031</v>
      </c>
      <c r="G312" s="179">
        <v>1</v>
      </c>
      <c r="H312" s="180"/>
      <c r="I312" s="150">
        <f t="shared" ref="I312:I314" si="37">H312*IF(G312="AR", 1, G312)</f>
        <v>0</v>
      </c>
      <c r="J312" s="191"/>
      <c r="K312" s="217"/>
    </row>
    <row r="313" spans="1:11" outlineLevel="1" x14ac:dyDescent="0.2">
      <c r="A313" s="175"/>
      <c r="B313" s="161"/>
      <c r="C313" s="211"/>
      <c r="D313" s="176"/>
      <c r="E313" s="177" t="s">
        <v>924</v>
      </c>
      <c r="F313" s="161" t="s">
        <v>922</v>
      </c>
      <c r="G313" s="179">
        <v>2</v>
      </c>
      <c r="H313" s="180"/>
      <c r="I313" s="150">
        <f t="shared" si="37"/>
        <v>0</v>
      </c>
      <c r="J313" s="191"/>
      <c r="K313" s="217"/>
    </row>
    <row r="314" spans="1:11" ht="25.5" outlineLevel="1" x14ac:dyDescent="0.2">
      <c r="A314" s="175"/>
      <c r="B314" s="161"/>
      <c r="C314" s="211"/>
      <c r="D314" s="176"/>
      <c r="E314" s="177" t="s">
        <v>489</v>
      </c>
      <c r="F314" s="178" t="s">
        <v>490</v>
      </c>
      <c r="G314" s="179">
        <v>1</v>
      </c>
      <c r="H314" s="180"/>
      <c r="I314" s="150">
        <f t="shared" si="37"/>
        <v>0</v>
      </c>
      <c r="J314" s="191"/>
      <c r="K314" s="217"/>
    </row>
    <row r="315" spans="1:11" outlineLevel="1" x14ac:dyDescent="0.2">
      <c r="A315" s="175"/>
      <c r="B315" s="161"/>
      <c r="C315" s="211"/>
      <c r="D315" s="176"/>
      <c r="E315" s="189" t="s">
        <v>487</v>
      </c>
      <c r="F315" s="161" t="s">
        <v>488</v>
      </c>
      <c r="G315" s="179">
        <v>7</v>
      </c>
      <c r="H315" s="180"/>
      <c r="I315" s="150">
        <f t="shared" si="35"/>
        <v>0</v>
      </c>
      <c r="J315" s="191"/>
      <c r="K315" s="217" t="s">
        <v>1060</v>
      </c>
    </row>
    <row r="316" spans="1:11" s="1" customFormat="1" ht="25.5" outlineLevel="1" x14ac:dyDescent="0.2">
      <c r="A316" s="268" t="s">
        <v>329</v>
      </c>
      <c r="B316" s="263" t="s">
        <v>851</v>
      </c>
      <c r="C316" s="287" t="s">
        <v>246</v>
      </c>
      <c r="D316" s="287">
        <v>1</v>
      </c>
      <c r="E316" s="281"/>
      <c r="F316" s="263"/>
      <c r="G316" s="269"/>
      <c r="H316" s="180"/>
      <c r="I316" s="277"/>
      <c r="J316" s="280"/>
      <c r="K316" s="257" t="s">
        <v>890</v>
      </c>
    </row>
    <row r="317" spans="1:11" s="2" customFormat="1" ht="38.25" outlineLevel="1" x14ac:dyDescent="0.2">
      <c r="A317" s="268" t="s">
        <v>329</v>
      </c>
      <c r="B317" s="263" t="s">
        <v>852</v>
      </c>
      <c r="C317" s="287" t="s">
        <v>266</v>
      </c>
      <c r="D317" s="287">
        <v>1</v>
      </c>
      <c r="E317" s="271"/>
      <c r="F317" s="254"/>
      <c r="G317" s="270"/>
      <c r="H317" s="180"/>
      <c r="I317" s="279"/>
      <c r="J317" s="284"/>
      <c r="K317" s="285" t="s">
        <v>241</v>
      </c>
    </row>
    <row r="318" spans="1:11" s="2" customFormat="1" outlineLevel="1" x14ac:dyDescent="0.2">
      <c r="A318" s="274"/>
      <c r="B318" s="218"/>
      <c r="C318" s="313"/>
      <c r="D318" s="313"/>
      <c r="E318" s="177"/>
      <c r="F318" s="161"/>
      <c r="G318" s="179"/>
      <c r="H318" s="180"/>
      <c r="I318" s="228"/>
      <c r="J318" s="173">
        <f>SUM(I319:I321)*D318</f>
        <v>0</v>
      </c>
      <c r="K318" s="282"/>
    </row>
    <row r="319" spans="1:11" s="2" customFormat="1" outlineLevel="1" x14ac:dyDescent="0.2">
      <c r="A319" s="325"/>
      <c r="B319" s="161"/>
      <c r="C319" s="161"/>
      <c r="D319" s="161"/>
      <c r="E319" s="177" t="s">
        <v>989</v>
      </c>
      <c r="F319" s="161" t="s">
        <v>990</v>
      </c>
      <c r="G319" s="179">
        <v>1</v>
      </c>
      <c r="H319" s="180"/>
      <c r="I319" s="150">
        <f t="shared" ref="I319:I321" si="38">H319*IF(G319="AR", 1, G319)</f>
        <v>0</v>
      </c>
      <c r="J319" s="178"/>
      <c r="K319" s="326"/>
    </row>
    <row r="320" spans="1:11" s="2" customFormat="1" outlineLevel="1" x14ac:dyDescent="0.2">
      <c r="A320" s="325"/>
      <c r="B320" s="161"/>
      <c r="C320" s="161"/>
      <c r="D320" s="161"/>
      <c r="E320" s="314" t="s">
        <v>962</v>
      </c>
      <c r="F320" s="306" t="s">
        <v>963</v>
      </c>
      <c r="G320" s="179">
        <v>1</v>
      </c>
      <c r="H320" s="180"/>
      <c r="I320" s="150">
        <f t="shared" si="38"/>
        <v>0</v>
      </c>
      <c r="J320" s="178"/>
      <c r="K320" s="326"/>
    </row>
    <row r="321" spans="1:11" ht="13.5" outlineLevel="1" thickBot="1" x14ac:dyDescent="0.25">
      <c r="A321" s="327"/>
      <c r="B321" s="328"/>
      <c r="C321" s="329"/>
      <c r="D321" s="329"/>
      <c r="E321" s="330" t="s">
        <v>487</v>
      </c>
      <c r="F321" s="328" t="s">
        <v>488</v>
      </c>
      <c r="G321" s="331" t="s">
        <v>921</v>
      </c>
      <c r="H321" s="332"/>
      <c r="I321" s="333">
        <f t="shared" si="38"/>
        <v>0</v>
      </c>
      <c r="J321" s="334"/>
      <c r="K321" s="335" t="s">
        <v>1061</v>
      </c>
    </row>
    <row r="322" spans="1:11" ht="15.75" x14ac:dyDescent="0.25">
      <c r="A322" s="137" t="s">
        <v>331</v>
      </c>
      <c r="B322" s="138"/>
      <c r="C322" s="139"/>
      <c r="D322" s="139">
        <f>SUM(D323:D359)</f>
        <v>30</v>
      </c>
      <c r="E322" s="141"/>
      <c r="F322" s="138"/>
      <c r="G322" s="142"/>
      <c r="H322" s="166"/>
      <c r="I322" s="167"/>
      <c r="J322" s="144">
        <f>SUM(J323:J359)</f>
        <v>0</v>
      </c>
      <c r="K322" s="145"/>
    </row>
    <row r="323" spans="1:11" ht="25.5" outlineLevel="1" x14ac:dyDescent="0.2">
      <c r="A323" s="168" t="s">
        <v>331</v>
      </c>
      <c r="B323" s="158" t="s">
        <v>510</v>
      </c>
      <c r="C323" s="169" t="s">
        <v>334</v>
      </c>
      <c r="D323" s="169">
        <v>1</v>
      </c>
      <c r="E323" s="170"/>
      <c r="F323" s="158"/>
      <c r="G323" s="171"/>
      <c r="H323" s="180"/>
      <c r="I323" s="172"/>
      <c r="J323" s="173">
        <f>SUM(I324:I327)*D323</f>
        <v>0</v>
      </c>
      <c r="K323" s="174"/>
    </row>
    <row r="324" spans="1:11" outlineLevel="1" x14ac:dyDescent="0.2">
      <c r="A324" s="175"/>
      <c r="B324" s="161"/>
      <c r="C324" s="176"/>
      <c r="D324" s="176"/>
      <c r="E324" s="182" t="s">
        <v>256</v>
      </c>
      <c r="F324" s="183" t="s">
        <v>257</v>
      </c>
      <c r="G324" s="179">
        <v>1</v>
      </c>
      <c r="H324" s="180"/>
      <c r="I324" s="150">
        <f>H324*IF(G324="AR", 1, G324)</f>
        <v>0</v>
      </c>
      <c r="J324" s="191"/>
      <c r="K324" s="217"/>
    </row>
    <row r="325" spans="1:11" ht="25.5" outlineLevel="1" x14ac:dyDescent="0.2">
      <c r="A325" s="175"/>
      <c r="B325" s="161"/>
      <c r="C325" s="176"/>
      <c r="D325" s="176"/>
      <c r="E325" s="182" t="s">
        <v>250</v>
      </c>
      <c r="F325" s="183" t="s">
        <v>251</v>
      </c>
      <c r="G325" s="179">
        <v>1</v>
      </c>
      <c r="H325" s="180"/>
      <c r="I325" s="150">
        <f>H325*IF(G325="AR", 1, G325)</f>
        <v>0</v>
      </c>
      <c r="J325" s="191"/>
      <c r="K325" s="217"/>
    </row>
    <row r="326" spans="1:11" outlineLevel="1" x14ac:dyDescent="0.2">
      <c r="A326" s="175"/>
      <c r="B326" s="161"/>
      <c r="C326" s="176"/>
      <c r="D326" s="176"/>
      <c r="E326" s="182" t="s">
        <v>243</v>
      </c>
      <c r="F326" s="183" t="s">
        <v>244</v>
      </c>
      <c r="G326" s="179">
        <v>2</v>
      </c>
      <c r="H326" s="180"/>
      <c r="I326" s="150">
        <f>H326*IF(G326="AR", 1, G326)</f>
        <v>0</v>
      </c>
      <c r="J326" s="191"/>
      <c r="K326" s="217"/>
    </row>
    <row r="327" spans="1:11" ht="25.5" outlineLevel="1" x14ac:dyDescent="0.2">
      <c r="A327" s="175"/>
      <c r="B327" s="161"/>
      <c r="C327" s="176"/>
      <c r="D327" s="176"/>
      <c r="E327" s="182" t="s">
        <v>260</v>
      </c>
      <c r="F327" s="183" t="s">
        <v>261</v>
      </c>
      <c r="G327" s="179">
        <v>1</v>
      </c>
      <c r="H327" s="180"/>
      <c r="I327" s="150">
        <f>H327*IF(G327="AR", 1, G327)</f>
        <v>0</v>
      </c>
      <c r="J327" s="191"/>
      <c r="K327" s="217"/>
    </row>
    <row r="328" spans="1:11" outlineLevel="1" x14ac:dyDescent="0.2">
      <c r="A328" s="168" t="s">
        <v>331</v>
      </c>
      <c r="B328" s="158" t="s">
        <v>511</v>
      </c>
      <c r="C328" s="171" t="s">
        <v>1104</v>
      </c>
      <c r="D328" s="169">
        <v>1</v>
      </c>
      <c r="E328" s="170"/>
      <c r="F328" s="158"/>
      <c r="G328" s="171"/>
      <c r="H328" s="180"/>
      <c r="I328" s="172"/>
      <c r="J328" s="173">
        <f>SUM(I329:I330)*D328</f>
        <v>0</v>
      </c>
      <c r="K328" s="174"/>
    </row>
    <row r="329" spans="1:11" ht="25.5" outlineLevel="1" x14ac:dyDescent="0.2">
      <c r="A329" s="175"/>
      <c r="B329" s="161"/>
      <c r="C329" s="176"/>
      <c r="D329" s="176"/>
      <c r="E329" s="182" t="s">
        <v>243</v>
      </c>
      <c r="F329" s="183" t="s">
        <v>484</v>
      </c>
      <c r="G329" s="179">
        <v>2</v>
      </c>
      <c r="H329" s="180"/>
      <c r="I329" s="150">
        <f>H329*IF(G329="AR", 1, G329)</f>
        <v>0</v>
      </c>
      <c r="J329" s="191"/>
      <c r="K329" s="282"/>
    </row>
    <row r="330" spans="1:11" outlineLevel="1" x14ac:dyDescent="0.2">
      <c r="A330" s="175"/>
      <c r="B330" s="161"/>
      <c r="C330" s="176"/>
      <c r="D330" s="176"/>
      <c r="E330" s="182" t="s">
        <v>333</v>
      </c>
      <c r="F330" s="183" t="s">
        <v>512</v>
      </c>
      <c r="G330" s="179">
        <v>1</v>
      </c>
      <c r="H330" s="180"/>
      <c r="I330" s="150">
        <f>H330*IF(G330="AR", 1, G330)</f>
        <v>0</v>
      </c>
      <c r="J330" s="191"/>
      <c r="K330" s="217"/>
    </row>
    <row r="331" spans="1:11" outlineLevel="1" x14ac:dyDescent="0.2">
      <c r="A331" s="168" t="s">
        <v>331</v>
      </c>
      <c r="B331" s="158" t="s">
        <v>513</v>
      </c>
      <c r="C331" s="169" t="s">
        <v>337</v>
      </c>
      <c r="D331" s="169">
        <v>1</v>
      </c>
      <c r="E331" s="170"/>
      <c r="F331" s="158"/>
      <c r="G331" s="171"/>
      <c r="H331" s="180"/>
      <c r="I331" s="172"/>
      <c r="J331" s="173">
        <f>SUM(I332:I332)*D331</f>
        <v>0</v>
      </c>
      <c r="K331" s="174"/>
    </row>
    <row r="332" spans="1:11" ht="25.5" outlineLevel="1" x14ac:dyDescent="0.2">
      <c r="A332" s="175"/>
      <c r="B332" s="161"/>
      <c r="C332" s="176"/>
      <c r="D332" s="176"/>
      <c r="E332" s="182" t="s">
        <v>243</v>
      </c>
      <c r="F332" s="183" t="s">
        <v>484</v>
      </c>
      <c r="G332" s="179">
        <v>1</v>
      </c>
      <c r="H332" s="180"/>
      <c r="I332" s="150">
        <f>H332*IF(G332="AR", 1, G332)</f>
        <v>0</v>
      </c>
      <c r="J332" s="191"/>
      <c r="K332" s="217"/>
    </row>
    <row r="333" spans="1:11" outlineLevel="1" x14ac:dyDescent="0.2">
      <c r="A333" s="168" t="s">
        <v>331</v>
      </c>
      <c r="B333" s="158" t="s">
        <v>514</v>
      </c>
      <c r="C333" s="169" t="s">
        <v>336</v>
      </c>
      <c r="D333" s="169">
        <v>1</v>
      </c>
      <c r="E333" s="170"/>
      <c r="F333" s="158"/>
      <c r="G333" s="171"/>
      <c r="H333" s="180"/>
      <c r="I333" s="172"/>
      <c r="J333" s="173">
        <f>SUM(I334:I338)*D333</f>
        <v>0</v>
      </c>
      <c r="K333" s="174"/>
    </row>
    <row r="334" spans="1:11" outlineLevel="1" x14ac:dyDescent="0.2">
      <c r="A334" s="175"/>
      <c r="B334" s="161"/>
      <c r="C334" s="176"/>
      <c r="D334" s="176"/>
      <c r="E334" s="182" t="s">
        <v>256</v>
      </c>
      <c r="F334" s="183" t="s">
        <v>467</v>
      </c>
      <c r="G334" s="179">
        <v>1</v>
      </c>
      <c r="H334" s="180"/>
      <c r="I334" s="150">
        <f>H334*IF(G334="AR", 1, G334)</f>
        <v>0</v>
      </c>
      <c r="J334" s="191"/>
      <c r="K334" s="217"/>
    </row>
    <row r="335" spans="1:11" ht="25.5" outlineLevel="1" x14ac:dyDescent="0.2">
      <c r="A335" s="175"/>
      <c r="B335" s="161"/>
      <c r="C335" s="176"/>
      <c r="D335" s="176"/>
      <c r="E335" s="182" t="s">
        <v>250</v>
      </c>
      <c r="F335" s="183" t="s">
        <v>251</v>
      </c>
      <c r="G335" s="179">
        <v>1</v>
      </c>
      <c r="H335" s="180"/>
      <c r="I335" s="150">
        <f>H335*IF(G335="AR", 1, G335)</f>
        <v>0</v>
      </c>
      <c r="J335" s="191"/>
      <c r="K335" s="217"/>
    </row>
    <row r="336" spans="1:11" ht="25.5" outlineLevel="1" x14ac:dyDescent="0.2">
      <c r="A336" s="175"/>
      <c r="B336" s="161"/>
      <c r="C336" s="176"/>
      <c r="D336" s="176"/>
      <c r="E336" s="182" t="s">
        <v>243</v>
      </c>
      <c r="F336" s="183" t="s">
        <v>484</v>
      </c>
      <c r="G336" s="179">
        <v>1</v>
      </c>
      <c r="H336" s="180"/>
      <c r="I336" s="150">
        <f>H336*IF(G336="AR", 1, G336)</f>
        <v>0</v>
      </c>
      <c r="J336" s="191"/>
      <c r="K336" s="217"/>
    </row>
    <row r="337" spans="1:11" outlineLevel="1" x14ac:dyDescent="0.2">
      <c r="A337" s="175"/>
      <c r="B337" s="161"/>
      <c r="C337" s="176"/>
      <c r="D337" s="176"/>
      <c r="E337" s="182" t="s">
        <v>468</v>
      </c>
      <c r="F337" s="183" t="s">
        <v>469</v>
      </c>
      <c r="G337" s="179">
        <v>1</v>
      </c>
      <c r="H337" s="180"/>
      <c r="I337" s="150">
        <f>H337*IF(G337="AR", 1, G337)</f>
        <v>0</v>
      </c>
      <c r="J337" s="191"/>
      <c r="K337" s="217"/>
    </row>
    <row r="338" spans="1:11" outlineLevel="1" x14ac:dyDescent="0.2">
      <c r="A338" s="175"/>
      <c r="B338" s="161"/>
      <c r="C338" s="176"/>
      <c r="D338" s="176"/>
      <c r="E338" s="182" t="s">
        <v>962</v>
      </c>
      <c r="F338" s="183" t="s">
        <v>963</v>
      </c>
      <c r="G338" s="179">
        <v>1</v>
      </c>
      <c r="H338" s="180"/>
      <c r="I338" s="150">
        <f>H338*IF(G338="AR", 1, G338)</f>
        <v>0</v>
      </c>
      <c r="J338" s="198"/>
      <c r="K338" s="217"/>
    </row>
    <row r="339" spans="1:11" outlineLevel="1" x14ac:dyDescent="0.2">
      <c r="A339" s="168" t="s">
        <v>331</v>
      </c>
      <c r="B339" s="158" t="s">
        <v>516</v>
      </c>
      <c r="C339" s="169" t="s">
        <v>242</v>
      </c>
      <c r="D339" s="169">
        <v>1</v>
      </c>
      <c r="E339" s="170"/>
      <c r="F339" s="158"/>
      <c r="G339" s="171"/>
      <c r="H339" s="180"/>
      <c r="I339" s="172"/>
      <c r="J339" s="173">
        <f>I340*D339</f>
        <v>0</v>
      </c>
      <c r="K339" s="174"/>
    </row>
    <row r="340" spans="1:11" ht="25.5" outlineLevel="1" x14ac:dyDescent="0.2">
      <c r="A340" s="175"/>
      <c r="B340" s="161"/>
      <c r="C340" s="176"/>
      <c r="D340" s="176"/>
      <c r="E340" s="182" t="s">
        <v>243</v>
      </c>
      <c r="F340" s="183" t="s">
        <v>484</v>
      </c>
      <c r="G340" s="179">
        <v>1</v>
      </c>
      <c r="H340" s="180"/>
      <c r="I340" s="150">
        <f>H340*IF(G340="AR", 1, G340)</f>
        <v>0</v>
      </c>
      <c r="J340" s="191"/>
      <c r="K340" s="217"/>
    </row>
    <row r="341" spans="1:11" outlineLevel="1" x14ac:dyDescent="0.2">
      <c r="A341" s="168" t="s">
        <v>331</v>
      </c>
      <c r="B341" s="158" t="s">
        <v>515</v>
      </c>
      <c r="C341" s="169" t="s">
        <v>242</v>
      </c>
      <c r="D341" s="169">
        <v>1</v>
      </c>
      <c r="E341" s="170"/>
      <c r="F341" s="158"/>
      <c r="G341" s="171"/>
      <c r="H341" s="180"/>
      <c r="I341" s="172"/>
      <c r="J341" s="173">
        <f>I342*D341</f>
        <v>0</v>
      </c>
      <c r="K341" s="174"/>
    </row>
    <row r="342" spans="1:11" ht="25.5" outlineLevel="1" x14ac:dyDescent="0.2">
      <c r="A342" s="175"/>
      <c r="B342" s="161"/>
      <c r="C342" s="176"/>
      <c r="D342" s="176"/>
      <c r="E342" s="182" t="s">
        <v>243</v>
      </c>
      <c r="F342" s="183" t="s">
        <v>484</v>
      </c>
      <c r="G342" s="179">
        <v>1</v>
      </c>
      <c r="H342" s="180"/>
      <c r="I342" s="150">
        <f>H342*IF(G342="AR", 1, G342)</f>
        <v>0</v>
      </c>
      <c r="J342" s="191"/>
      <c r="K342" s="217"/>
    </row>
    <row r="343" spans="1:11" outlineLevel="1" x14ac:dyDescent="0.2">
      <c r="A343" s="168" t="s">
        <v>331</v>
      </c>
      <c r="B343" s="158" t="s">
        <v>517</v>
      </c>
      <c r="C343" s="169" t="s">
        <v>335</v>
      </c>
      <c r="D343" s="169">
        <v>6</v>
      </c>
      <c r="E343" s="170"/>
      <c r="F343" s="158"/>
      <c r="G343" s="171"/>
      <c r="H343" s="180"/>
      <c r="I343" s="172"/>
      <c r="J343" s="173">
        <f>SUM(I344:I344)*D343</f>
        <v>0</v>
      </c>
      <c r="K343" s="174"/>
    </row>
    <row r="344" spans="1:11" ht="25.5" outlineLevel="1" x14ac:dyDescent="0.2">
      <c r="A344" s="175"/>
      <c r="B344" s="161"/>
      <c r="C344" s="176"/>
      <c r="D344" s="176"/>
      <c r="E344" s="182" t="s">
        <v>243</v>
      </c>
      <c r="F344" s="183" t="s">
        <v>484</v>
      </c>
      <c r="G344" s="179">
        <v>2</v>
      </c>
      <c r="H344" s="180"/>
      <c r="I344" s="150">
        <f t="shared" ref="I344" si="39">H344*IF(G344="AR", 1, G344)</f>
        <v>0</v>
      </c>
      <c r="J344" s="191"/>
      <c r="K344" s="217"/>
    </row>
    <row r="345" spans="1:11" outlineLevel="1" x14ac:dyDescent="0.2">
      <c r="A345" s="168" t="s">
        <v>331</v>
      </c>
      <c r="B345" s="158" t="s">
        <v>518</v>
      </c>
      <c r="C345" s="169" t="s">
        <v>332</v>
      </c>
      <c r="D345" s="169">
        <v>15</v>
      </c>
      <c r="E345" s="170"/>
      <c r="F345" s="158"/>
      <c r="G345" s="171"/>
      <c r="H345" s="180"/>
      <c r="I345" s="172"/>
      <c r="J345" s="173">
        <f>SUM(I346:I350)*D345</f>
        <v>0</v>
      </c>
      <c r="K345" s="174"/>
    </row>
    <row r="346" spans="1:11" ht="25.5" outlineLevel="1" x14ac:dyDescent="0.2">
      <c r="A346" s="175"/>
      <c r="B346" s="161"/>
      <c r="C346" s="176"/>
      <c r="D346" s="176"/>
      <c r="E346" s="182" t="s">
        <v>250</v>
      </c>
      <c r="F346" s="183" t="s">
        <v>251</v>
      </c>
      <c r="G346" s="179">
        <v>1</v>
      </c>
      <c r="H346" s="180"/>
      <c r="I346" s="150">
        <f t="shared" ref="I346:I350" si="40">H346*IF(G346="AR", 1, G346)</f>
        <v>0</v>
      </c>
      <c r="J346" s="191"/>
      <c r="K346" s="217"/>
    </row>
    <row r="347" spans="1:11" ht="25.5" outlineLevel="1" x14ac:dyDescent="0.2">
      <c r="A347" s="175"/>
      <c r="B347" s="161"/>
      <c r="C347" s="176"/>
      <c r="D347" s="176"/>
      <c r="E347" s="182" t="s">
        <v>243</v>
      </c>
      <c r="F347" s="183" t="s">
        <v>484</v>
      </c>
      <c r="G347" s="179">
        <v>1</v>
      </c>
      <c r="H347" s="180"/>
      <c r="I347" s="150">
        <f t="shared" si="40"/>
        <v>0</v>
      </c>
      <c r="J347" s="191"/>
      <c r="K347" s="217"/>
    </row>
    <row r="348" spans="1:11" outlineLevel="1" x14ac:dyDescent="0.2">
      <c r="A348" s="175"/>
      <c r="B348" s="161"/>
      <c r="C348" s="176"/>
      <c r="D348" s="176"/>
      <c r="E348" s="182" t="s">
        <v>468</v>
      </c>
      <c r="F348" s="183" t="s">
        <v>469</v>
      </c>
      <c r="G348" s="179">
        <v>1</v>
      </c>
      <c r="H348" s="180"/>
      <c r="I348" s="150">
        <f t="shared" si="40"/>
        <v>0</v>
      </c>
      <c r="J348" s="191"/>
      <c r="K348" s="217"/>
    </row>
    <row r="349" spans="1:11" outlineLevel="1" x14ac:dyDescent="0.2">
      <c r="A349" s="175"/>
      <c r="B349" s="161"/>
      <c r="C349" s="176"/>
      <c r="D349" s="176"/>
      <c r="E349" s="182" t="s">
        <v>333</v>
      </c>
      <c r="F349" s="183" t="s">
        <v>512</v>
      </c>
      <c r="G349" s="179">
        <v>1</v>
      </c>
      <c r="H349" s="180"/>
      <c r="I349" s="150">
        <f t="shared" si="40"/>
        <v>0</v>
      </c>
      <c r="J349" s="191"/>
      <c r="K349" s="217"/>
    </row>
    <row r="350" spans="1:11" outlineLevel="1" x14ac:dyDescent="0.2">
      <c r="A350" s="175"/>
      <c r="B350" s="161"/>
      <c r="C350" s="176"/>
      <c r="D350" s="176"/>
      <c r="E350" s="182" t="s">
        <v>962</v>
      </c>
      <c r="F350" s="183" t="s">
        <v>963</v>
      </c>
      <c r="G350" s="179">
        <v>1</v>
      </c>
      <c r="H350" s="180"/>
      <c r="I350" s="150">
        <f t="shared" si="40"/>
        <v>0</v>
      </c>
      <c r="J350" s="198"/>
      <c r="K350" s="217"/>
    </row>
    <row r="351" spans="1:11" outlineLevel="1" x14ac:dyDescent="0.2">
      <c r="A351" s="168" t="s">
        <v>331</v>
      </c>
      <c r="B351" s="158" t="s">
        <v>520</v>
      </c>
      <c r="C351" s="169" t="s">
        <v>332</v>
      </c>
      <c r="D351" s="169">
        <v>1</v>
      </c>
      <c r="E351" s="170"/>
      <c r="F351" s="158"/>
      <c r="G351" s="171"/>
      <c r="H351" s="180"/>
      <c r="I351" s="172"/>
      <c r="J351" s="173">
        <f>SUM(I352:I356)*D351</f>
        <v>0</v>
      </c>
      <c r="K351" s="174"/>
    </row>
    <row r="352" spans="1:11" ht="25.5" outlineLevel="1" x14ac:dyDescent="0.2">
      <c r="A352" s="175"/>
      <c r="B352" s="161"/>
      <c r="C352" s="176"/>
      <c r="D352" s="176"/>
      <c r="E352" s="182" t="s">
        <v>250</v>
      </c>
      <c r="F352" s="183" t="s">
        <v>251</v>
      </c>
      <c r="G352" s="179">
        <v>1</v>
      </c>
      <c r="H352" s="180"/>
      <c r="I352" s="150">
        <f t="shared" ref="I352:I356" si="41">H352*IF(G352="AR", 1, G352)</f>
        <v>0</v>
      </c>
      <c r="J352" s="191"/>
      <c r="K352" s="217"/>
    </row>
    <row r="353" spans="1:11" ht="25.5" outlineLevel="1" x14ac:dyDescent="0.2">
      <c r="A353" s="175"/>
      <c r="B353" s="161"/>
      <c r="C353" s="176"/>
      <c r="D353" s="176"/>
      <c r="E353" s="182" t="s">
        <v>243</v>
      </c>
      <c r="F353" s="183" t="s">
        <v>484</v>
      </c>
      <c r="G353" s="179">
        <v>1</v>
      </c>
      <c r="H353" s="180"/>
      <c r="I353" s="150">
        <f t="shared" si="41"/>
        <v>0</v>
      </c>
      <c r="J353" s="191"/>
      <c r="K353" s="217"/>
    </row>
    <row r="354" spans="1:11" outlineLevel="1" x14ac:dyDescent="0.2">
      <c r="A354" s="175"/>
      <c r="B354" s="161"/>
      <c r="C354" s="176"/>
      <c r="D354" s="176"/>
      <c r="E354" s="182" t="s">
        <v>468</v>
      </c>
      <c r="F354" s="183" t="s">
        <v>469</v>
      </c>
      <c r="G354" s="179">
        <v>1</v>
      </c>
      <c r="H354" s="180"/>
      <c r="I354" s="150">
        <f t="shared" si="41"/>
        <v>0</v>
      </c>
      <c r="J354" s="191"/>
      <c r="K354" s="217"/>
    </row>
    <row r="355" spans="1:11" outlineLevel="1" x14ac:dyDescent="0.2">
      <c r="A355" s="175"/>
      <c r="B355" s="161"/>
      <c r="C355" s="176"/>
      <c r="D355" s="176"/>
      <c r="E355" s="182" t="s">
        <v>333</v>
      </c>
      <c r="F355" s="183" t="s">
        <v>512</v>
      </c>
      <c r="G355" s="179">
        <v>1</v>
      </c>
      <c r="H355" s="180"/>
      <c r="I355" s="150">
        <f t="shared" si="41"/>
        <v>0</v>
      </c>
      <c r="J355" s="191"/>
      <c r="K355" s="217"/>
    </row>
    <row r="356" spans="1:11" outlineLevel="1" x14ac:dyDescent="0.2">
      <c r="A356" s="175"/>
      <c r="B356" s="161"/>
      <c r="C356" s="176"/>
      <c r="D356" s="176"/>
      <c r="E356" s="182" t="s">
        <v>962</v>
      </c>
      <c r="F356" s="183" t="s">
        <v>963</v>
      </c>
      <c r="G356" s="179">
        <v>1</v>
      </c>
      <c r="H356" s="180"/>
      <c r="I356" s="150">
        <f t="shared" si="41"/>
        <v>0</v>
      </c>
      <c r="J356" s="204"/>
      <c r="K356" s="217"/>
    </row>
    <row r="357" spans="1:11" outlineLevel="1" x14ac:dyDescent="0.2">
      <c r="A357" s="268" t="s">
        <v>331</v>
      </c>
      <c r="B357" s="263" t="s">
        <v>519</v>
      </c>
      <c r="C357" s="269" t="s">
        <v>270</v>
      </c>
      <c r="D357" s="269">
        <v>1</v>
      </c>
      <c r="E357" s="278"/>
      <c r="F357" s="264"/>
      <c r="G357" s="269"/>
      <c r="H357" s="180"/>
      <c r="I357" s="277"/>
      <c r="J357" s="249"/>
      <c r="K357" s="285" t="s">
        <v>241</v>
      </c>
    </row>
    <row r="358" spans="1:11" outlineLevel="1" x14ac:dyDescent="0.2">
      <c r="A358" s="268" t="s">
        <v>331</v>
      </c>
      <c r="B358" s="263" t="s">
        <v>919</v>
      </c>
      <c r="C358" s="269" t="s">
        <v>902</v>
      </c>
      <c r="D358" s="269">
        <v>1</v>
      </c>
      <c r="E358" s="278"/>
      <c r="F358" s="264"/>
      <c r="G358" s="269"/>
      <c r="H358" s="180"/>
      <c r="I358" s="277"/>
      <c r="J358" s="249"/>
      <c r="K358" s="285" t="s">
        <v>241</v>
      </c>
    </row>
    <row r="359" spans="1:11" outlineLevel="1" x14ac:dyDescent="0.2">
      <c r="A359" s="175"/>
      <c r="B359" s="199"/>
      <c r="C359" s="200"/>
      <c r="D359" s="200"/>
      <c r="E359" s="201"/>
      <c r="F359" s="199"/>
      <c r="G359" s="179"/>
      <c r="H359" s="180"/>
      <c r="I359" s="172"/>
      <c r="J359" s="191"/>
      <c r="K359" s="174"/>
    </row>
    <row r="360" spans="1:11" ht="15.75" x14ac:dyDescent="0.25">
      <c r="A360" s="137" t="s">
        <v>338</v>
      </c>
      <c r="B360" s="138"/>
      <c r="C360" s="139"/>
      <c r="D360" s="139">
        <f>SUM(D361:D373)</f>
        <v>7</v>
      </c>
      <c r="E360" s="141"/>
      <c r="F360" s="138"/>
      <c r="G360" s="142"/>
      <c r="H360" s="166"/>
      <c r="I360" s="167"/>
      <c r="J360" s="144">
        <f>SUM(J361:J373)</f>
        <v>0</v>
      </c>
      <c r="K360" s="145"/>
    </row>
    <row r="361" spans="1:11" outlineLevel="1" x14ac:dyDescent="0.2">
      <c r="A361" s="209" t="s">
        <v>494</v>
      </c>
      <c r="B361" s="158" t="s">
        <v>521</v>
      </c>
      <c r="C361" s="170" t="s">
        <v>415</v>
      </c>
      <c r="D361" s="208">
        <v>1</v>
      </c>
      <c r="E361" s="170"/>
      <c r="F361" s="158"/>
      <c r="G361" s="171"/>
      <c r="H361" s="180"/>
      <c r="I361" s="172"/>
      <c r="J361" s="173">
        <f>SUM(I362:I367)*D361</f>
        <v>0</v>
      </c>
      <c r="K361" s="174"/>
    </row>
    <row r="362" spans="1:11" ht="25.5" outlineLevel="1" x14ac:dyDescent="0.2">
      <c r="A362" s="210"/>
      <c r="B362" s="161"/>
      <c r="C362" s="189"/>
      <c r="D362" s="206"/>
      <c r="E362" s="182" t="s">
        <v>250</v>
      </c>
      <c r="F362" s="183" t="s">
        <v>251</v>
      </c>
      <c r="G362" s="179">
        <v>1</v>
      </c>
      <c r="H362" s="180"/>
      <c r="I362" s="150">
        <f t="shared" ref="I362:I367" si="42">H362*IF(G362="AR", 1, G362)</f>
        <v>0</v>
      </c>
      <c r="J362" s="191"/>
      <c r="K362" s="217"/>
    </row>
    <row r="363" spans="1:11" outlineLevel="1" x14ac:dyDescent="0.2">
      <c r="A363" s="210"/>
      <c r="B363" s="161"/>
      <c r="C363" s="189"/>
      <c r="D363" s="206"/>
      <c r="E363" s="182" t="s">
        <v>923</v>
      </c>
      <c r="F363" s="183" t="s">
        <v>932</v>
      </c>
      <c r="G363" s="179" t="s">
        <v>921</v>
      </c>
      <c r="H363" s="180"/>
      <c r="I363" s="150">
        <f t="shared" si="42"/>
        <v>0</v>
      </c>
      <c r="J363" s="191"/>
      <c r="K363" s="217"/>
    </row>
    <row r="364" spans="1:11" outlineLevel="1" x14ac:dyDescent="0.2">
      <c r="A364" s="210"/>
      <c r="B364" s="161"/>
      <c r="C364" s="189"/>
      <c r="D364" s="206"/>
      <c r="E364" s="182" t="s">
        <v>924</v>
      </c>
      <c r="F364" s="183" t="s">
        <v>922</v>
      </c>
      <c r="G364" s="179">
        <v>4</v>
      </c>
      <c r="H364" s="180"/>
      <c r="I364" s="150">
        <f t="shared" si="42"/>
        <v>0</v>
      </c>
      <c r="J364" s="191"/>
      <c r="K364" s="217"/>
    </row>
    <row r="365" spans="1:11" outlineLevel="1" x14ac:dyDescent="0.2">
      <c r="A365" s="210"/>
      <c r="B365" s="161"/>
      <c r="C365" s="189"/>
      <c r="D365" s="206"/>
      <c r="E365" s="177" t="s">
        <v>928</v>
      </c>
      <c r="F365" s="178" t="s">
        <v>931</v>
      </c>
      <c r="G365" s="179">
        <v>1</v>
      </c>
      <c r="H365" s="180"/>
      <c r="I365" s="150">
        <f t="shared" si="42"/>
        <v>0</v>
      </c>
      <c r="J365" s="191"/>
      <c r="K365" s="217"/>
    </row>
    <row r="366" spans="1:11" ht="25.5" outlineLevel="1" x14ac:dyDescent="0.2">
      <c r="A366" s="210"/>
      <c r="B366" s="161"/>
      <c r="C366" s="189"/>
      <c r="D366" s="206"/>
      <c r="E366" s="182" t="s">
        <v>489</v>
      </c>
      <c r="F366" s="183" t="s">
        <v>490</v>
      </c>
      <c r="G366" s="179">
        <v>1</v>
      </c>
      <c r="H366" s="180"/>
      <c r="I366" s="150">
        <f t="shared" si="42"/>
        <v>0</v>
      </c>
      <c r="J366" s="191"/>
      <c r="K366" s="217"/>
    </row>
    <row r="367" spans="1:11" outlineLevel="1" x14ac:dyDescent="0.2">
      <c r="A367" s="210"/>
      <c r="B367" s="161"/>
      <c r="C367" s="189"/>
      <c r="D367" s="206"/>
      <c r="E367" s="177" t="s">
        <v>487</v>
      </c>
      <c r="F367" s="178" t="s">
        <v>488</v>
      </c>
      <c r="G367" s="311" t="s">
        <v>921</v>
      </c>
      <c r="H367" s="180"/>
      <c r="I367" s="150">
        <f t="shared" si="42"/>
        <v>0</v>
      </c>
      <c r="J367" s="198"/>
      <c r="K367" s="217" t="s">
        <v>1097</v>
      </c>
    </row>
    <row r="368" spans="1:11" outlineLevel="1" x14ac:dyDescent="0.2">
      <c r="A368" s="288" t="s">
        <v>494</v>
      </c>
      <c r="B368" s="263" t="s">
        <v>869</v>
      </c>
      <c r="C368" s="281" t="s">
        <v>340</v>
      </c>
      <c r="D368" s="287">
        <v>1</v>
      </c>
      <c r="E368" s="271"/>
      <c r="F368" s="254"/>
      <c r="G368" s="259"/>
      <c r="H368" s="180"/>
      <c r="I368" s="279"/>
      <c r="J368" s="256"/>
      <c r="K368" s="285" t="s">
        <v>241</v>
      </c>
    </row>
    <row r="369" spans="1:14" outlineLevel="1" x14ac:dyDescent="0.2">
      <c r="A369" s="209" t="s">
        <v>494</v>
      </c>
      <c r="B369" s="158" t="s">
        <v>522</v>
      </c>
      <c r="C369" s="170" t="s">
        <v>270</v>
      </c>
      <c r="D369" s="208">
        <v>1</v>
      </c>
      <c r="E369" s="159"/>
      <c r="F369" s="160"/>
      <c r="G369" s="171"/>
      <c r="H369" s="180"/>
      <c r="I369" s="172"/>
      <c r="J369" s="18">
        <f>SUM(I370:I370)*D369</f>
        <v>0</v>
      </c>
      <c r="K369" s="174"/>
    </row>
    <row r="370" spans="1:14" outlineLevel="1" x14ac:dyDescent="0.2">
      <c r="A370" s="210"/>
      <c r="B370" s="161"/>
      <c r="C370" s="189"/>
      <c r="D370" s="206"/>
      <c r="E370" s="156" t="s">
        <v>492</v>
      </c>
      <c r="F370" s="157" t="s">
        <v>493</v>
      </c>
      <c r="G370" s="179">
        <v>1</v>
      </c>
      <c r="H370" s="180"/>
      <c r="I370" s="150">
        <f>H370*IF(G370="AR", 1, G370)</f>
        <v>0</v>
      </c>
      <c r="J370" s="151"/>
      <c r="K370" s="217"/>
      <c r="N370" s="2" t="s">
        <v>120</v>
      </c>
    </row>
    <row r="371" spans="1:14" outlineLevel="1" x14ac:dyDescent="0.2">
      <c r="A371" s="288" t="s">
        <v>494</v>
      </c>
      <c r="B371" s="263" t="s">
        <v>500</v>
      </c>
      <c r="C371" s="281" t="s">
        <v>523</v>
      </c>
      <c r="D371" s="287">
        <v>3</v>
      </c>
      <c r="E371" s="271"/>
      <c r="F371" s="254"/>
      <c r="G371" s="259"/>
      <c r="H371" s="180"/>
      <c r="I371" s="279"/>
      <c r="J371" s="256"/>
      <c r="K371" s="285" t="s">
        <v>241</v>
      </c>
    </row>
    <row r="372" spans="1:14" outlineLevel="1" x14ac:dyDescent="0.2">
      <c r="A372" s="288" t="s">
        <v>494</v>
      </c>
      <c r="B372" s="263" t="s">
        <v>494</v>
      </c>
      <c r="C372" s="281" t="s">
        <v>267</v>
      </c>
      <c r="D372" s="287">
        <v>1</v>
      </c>
      <c r="E372" s="271"/>
      <c r="F372" s="254"/>
      <c r="G372" s="259"/>
      <c r="H372" s="180"/>
      <c r="I372" s="279"/>
      <c r="J372" s="256"/>
      <c r="K372" s="285" t="s">
        <v>241</v>
      </c>
    </row>
    <row r="373" spans="1:14" outlineLevel="1" x14ac:dyDescent="0.2">
      <c r="A373" s="175"/>
      <c r="B373" s="199"/>
      <c r="C373" s="200"/>
      <c r="D373" s="200"/>
      <c r="E373" s="201"/>
      <c r="F373" s="199"/>
      <c r="G373" s="179"/>
      <c r="H373" s="180"/>
      <c r="I373" s="172"/>
      <c r="J373" s="191"/>
      <c r="K373" s="174"/>
    </row>
    <row r="374" spans="1:14" ht="15.75" x14ac:dyDescent="0.25">
      <c r="A374" s="137" t="s">
        <v>342</v>
      </c>
      <c r="B374" s="138"/>
      <c r="C374" s="139"/>
      <c r="D374" s="139">
        <f>SUM(D375:D394)</f>
        <v>4</v>
      </c>
      <c r="E374" s="141"/>
      <c r="F374" s="138"/>
      <c r="G374" s="142"/>
      <c r="H374" s="166"/>
      <c r="I374" s="167"/>
      <c r="J374" s="144">
        <f>SUM(J375:J394)</f>
        <v>0</v>
      </c>
      <c r="K374" s="145"/>
    </row>
    <row r="375" spans="1:14" ht="25.5" outlineLevel="1" x14ac:dyDescent="0.2">
      <c r="A375" s="168" t="s">
        <v>343</v>
      </c>
      <c r="B375" s="158" t="s">
        <v>616</v>
      </c>
      <c r="C375" s="169" t="s">
        <v>344</v>
      </c>
      <c r="D375" s="169">
        <v>1</v>
      </c>
      <c r="E375" s="170"/>
      <c r="F375" s="158"/>
      <c r="G375" s="171"/>
      <c r="H375" s="180"/>
      <c r="I375" s="172"/>
      <c r="J375" s="173">
        <f>SUM(I376:I376)*D375</f>
        <v>0</v>
      </c>
      <c r="K375" s="174"/>
    </row>
    <row r="376" spans="1:14" outlineLevel="1" x14ac:dyDescent="0.2">
      <c r="A376" s="175"/>
      <c r="B376" s="161"/>
      <c r="C376" s="176"/>
      <c r="D376" s="176"/>
      <c r="E376" s="189" t="s">
        <v>345</v>
      </c>
      <c r="F376" s="161" t="s">
        <v>346</v>
      </c>
      <c r="G376" s="179">
        <v>1</v>
      </c>
      <c r="H376" s="180"/>
      <c r="I376" s="150">
        <f t="shared" ref="I376" si="43">H376*IF(G376="AR", 1, G376)</f>
        <v>0</v>
      </c>
      <c r="J376" s="191"/>
      <c r="K376" s="217"/>
    </row>
    <row r="377" spans="1:14" ht="25.5" outlineLevel="1" x14ac:dyDescent="0.2">
      <c r="A377" s="168" t="s">
        <v>343</v>
      </c>
      <c r="B377" s="158" t="s">
        <v>615</v>
      </c>
      <c r="C377" s="169" t="s">
        <v>344</v>
      </c>
      <c r="D377" s="169">
        <v>1</v>
      </c>
      <c r="E377" s="170"/>
      <c r="F377" s="158"/>
      <c r="G377" s="171"/>
      <c r="H377" s="180"/>
      <c r="I377" s="172"/>
      <c r="J377" s="173">
        <f>SUM(I378:I378)*D377</f>
        <v>0</v>
      </c>
      <c r="K377" s="174"/>
    </row>
    <row r="378" spans="1:14" outlineLevel="1" x14ac:dyDescent="0.2">
      <c r="A378" s="175"/>
      <c r="B378" s="161"/>
      <c r="C378" s="176"/>
      <c r="D378" s="176"/>
      <c r="E378" s="189" t="s">
        <v>345</v>
      </c>
      <c r="F378" s="161" t="s">
        <v>346</v>
      </c>
      <c r="G378" s="179">
        <v>1</v>
      </c>
      <c r="H378" s="180"/>
      <c r="I378" s="150">
        <f t="shared" ref="I378" si="44">H378*IF(G378="AR", 1, G378)</f>
        <v>0</v>
      </c>
      <c r="J378" s="191"/>
      <c r="K378" s="217"/>
      <c r="L378" s="2"/>
    </row>
    <row r="379" spans="1:14" outlineLevel="1" x14ac:dyDescent="0.2">
      <c r="A379" s="168" t="s">
        <v>343</v>
      </c>
      <c r="B379" s="158" t="s">
        <v>870</v>
      </c>
      <c r="C379" s="169" t="s">
        <v>383</v>
      </c>
      <c r="D379" s="169">
        <v>2</v>
      </c>
      <c r="E379" s="170"/>
      <c r="F379" s="158"/>
      <c r="G379" s="171"/>
      <c r="H379" s="180"/>
      <c r="I379" s="172"/>
      <c r="J379" s="172">
        <f>SUM(I380:I393)*D379</f>
        <v>0</v>
      </c>
      <c r="K379" s="174"/>
    </row>
    <row r="380" spans="1:14" ht="25.5" outlineLevel="1" x14ac:dyDescent="0.2">
      <c r="A380" s="175"/>
      <c r="B380" s="161"/>
      <c r="C380" s="176"/>
      <c r="D380" s="176"/>
      <c r="E380" s="156" t="s">
        <v>705</v>
      </c>
      <c r="F380" s="157" t="s">
        <v>706</v>
      </c>
      <c r="G380" s="179">
        <v>1</v>
      </c>
      <c r="H380" s="180"/>
      <c r="I380" s="150">
        <f t="shared" ref="I380:I393" si="45">H380*IF(G380="AR", 1, G380)</f>
        <v>0</v>
      </c>
      <c r="J380" s="204"/>
      <c r="K380" s="217"/>
    </row>
    <row r="381" spans="1:14" outlineLevel="1" x14ac:dyDescent="0.2">
      <c r="A381" s="175"/>
      <c r="B381" s="161"/>
      <c r="C381" s="176"/>
      <c r="D381" s="176"/>
      <c r="E381" s="182" t="s">
        <v>384</v>
      </c>
      <c r="F381" s="157" t="s">
        <v>707</v>
      </c>
      <c r="G381" s="179">
        <v>1</v>
      </c>
      <c r="H381" s="180"/>
      <c r="I381" s="150">
        <f t="shared" si="45"/>
        <v>0</v>
      </c>
      <c r="J381" s="204"/>
      <c r="K381" s="217"/>
    </row>
    <row r="382" spans="1:14" ht="25.5" outlineLevel="1" x14ac:dyDescent="0.2">
      <c r="A382" s="175"/>
      <c r="B382" s="161"/>
      <c r="C382" s="176"/>
      <c r="D382" s="176"/>
      <c r="E382" s="156" t="s">
        <v>482</v>
      </c>
      <c r="F382" s="157" t="s">
        <v>483</v>
      </c>
      <c r="G382" s="179">
        <v>1</v>
      </c>
      <c r="H382" s="180"/>
      <c r="I382" s="150">
        <f t="shared" si="45"/>
        <v>0</v>
      </c>
      <c r="J382" s="204"/>
      <c r="K382" s="217"/>
    </row>
    <row r="383" spans="1:14" ht="25.5" outlineLevel="1" x14ac:dyDescent="0.2">
      <c r="A383" s="175"/>
      <c r="B383" s="161"/>
      <c r="C383" s="176"/>
      <c r="D383" s="176"/>
      <c r="E383" s="182" t="s">
        <v>385</v>
      </c>
      <c r="F383" s="183" t="s">
        <v>386</v>
      </c>
      <c r="G383" s="179">
        <v>1</v>
      </c>
      <c r="H383" s="180"/>
      <c r="I383" s="150">
        <f t="shared" si="45"/>
        <v>0</v>
      </c>
      <c r="J383" s="204"/>
      <c r="K383" s="217"/>
    </row>
    <row r="384" spans="1:14" ht="25.5" outlineLevel="1" x14ac:dyDescent="0.2">
      <c r="A384" s="175"/>
      <c r="B384" s="161"/>
      <c r="C384" s="176"/>
      <c r="D384" s="176"/>
      <c r="E384" s="156" t="s">
        <v>306</v>
      </c>
      <c r="F384" s="157" t="s">
        <v>503</v>
      </c>
      <c r="G384" s="179">
        <v>1</v>
      </c>
      <c r="H384" s="180"/>
      <c r="I384" s="150">
        <f t="shared" si="45"/>
        <v>0</v>
      </c>
      <c r="J384" s="151"/>
      <c r="K384" s="217"/>
    </row>
    <row r="385" spans="1:11" ht="25.5" outlineLevel="1" x14ac:dyDescent="0.2">
      <c r="A385" s="175"/>
      <c r="B385" s="161"/>
      <c r="C385" s="176"/>
      <c r="D385" s="176"/>
      <c r="E385" s="156" t="s">
        <v>387</v>
      </c>
      <c r="F385" s="157" t="s">
        <v>708</v>
      </c>
      <c r="G385" s="179">
        <v>1</v>
      </c>
      <c r="H385" s="180"/>
      <c r="I385" s="150">
        <f t="shared" si="45"/>
        <v>0</v>
      </c>
      <c r="J385" s="151"/>
      <c r="K385" s="217"/>
    </row>
    <row r="386" spans="1:11" ht="25.5" outlineLevel="1" x14ac:dyDescent="0.2">
      <c r="A386" s="175"/>
      <c r="B386" s="161"/>
      <c r="C386" s="176"/>
      <c r="D386" s="176"/>
      <c r="E386" s="156" t="s">
        <v>243</v>
      </c>
      <c r="F386" s="157" t="s">
        <v>484</v>
      </c>
      <c r="G386" s="179">
        <v>1</v>
      </c>
      <c r="H386" s="180"/>
      <c r="I386" s="150">
        <f t="shared" si="45"/>
        <v>0</v>
      </c>
      <c r="J386" s="151"/>
      <c r="K386" s="217"/>
    </row>
    <row r="387" spans="1:11" ht="25.5" outlineLevel="1" x14ac:dyDescent="0.2">
      <c r="A387" s="175"/>
      <c r="B387" s="161"/>
      <c r="C387" s="176"/>
      <c r="D387" s="176"/>
      <c r="E387" s="156" t="s">
        <v>388</v>
      </c>
      <c r="F387" s="157" t="s">
        <v>709</v>
      </c>
      <c r="G387" s="179">
        <v>1</v>
      </c>
      <c r="H387" s="180"/>
      <c r="I387" s="150">
        <f t="shared" si="45"/>
        <v>0</v>
      </c>
      <c r="J387" s="151"/>
      <c r="K387" s="217"/>
    </row>
    <row r="388" spans="1:11" ht="25.5" outlineLevel="1" x14ac:dyDescent="0.2">
      <c r="A388" s="175"/>
      <c r="B388" s="161"/>
      <c r="C388" s="176"/>
      <c r="D388" s="176"/>
      <c r="E388" s="156" t="s">
        <v>504</v>
      </c>
      <c r="F388" s="157" t="s">
        <v>505</v>
      </c>
      <c r="G388" s="179">
        <v>1</v>
      </c>
      <c r="H388" s="180"/>
      <c r="I388" s="150">
        <f t="shared" si="45"/>
        <v>0</v>
      </c>
      <c r="J388" s="151"/>
      <c r="K388" s="217"/>
    </row>
    <row r="389" spans="1:11" ht="25.5" outlineLevel="1" x14ac:dyDescent="0.2">
      <c r="A389" s="175"/>
      <c r="B389" s="161"/>
      <c r="C389" s="176"/>
      <c r="D389" s="176"/>
      <c r="E389" s="156" t="s">
        <v>389</v>
      </c>
      <c r="F389" s="157" t="s">
        <v>710</v>
      </c>
      <c r="G389" s="179">
        <v>1</v>
      </c>
      <c r="H389" s="180"/>
      <c r="I389" s="150">
        <f t="shared" si="45"/>
        <v>0</v>
      </c>
      <c r="J389" s="151"/>
      <c r="K389" s="217"/>
    </row>
    <row r="390" spans="1:11" outlineLevel="1" x14ac:dyDescent="0.2">
      <c r="A390" s="175"/>
      <c r="B390" s="161"/>
      <c r="C390" s="176"/>
      <c r="D390" s="176"/>
      <c r="E390" s="156" t="s">
        <v>506</v>
      </c>
      <c r="F390" s="157" t="s">
        <v>507</v>
      </c>
      <c r="G390" s="179">
        <v>1</v>
      </c>
      <c r="H390" s="180"/>
      <c r="I390" s="150">
        <f t="shared" si="45"/>
        <v>0</v>
      </c>
      <c r="J390" s="151"/>
      <c r="K390" s="217"/>
    </row>
    <row r="391" spans="1:11" outlineLevel="1" x14ac:dyDescent="0.2">
      <c r="A391" s="175"/>
      <c r="B391" s="161"/>
      <c r="C391" s="176"/>
      <c r="D391" s="176"/>
      <c r="E391" s="156" t="s">
        <v>711</v>
      </c>
      <c r="F391" s="157" t="s">
        <v>712</v>
      </c>
      <c r="G391" s="179">
        <v>1</v>
      </c>
      <c r="H391" s="180"/>
      <c r="I391" s="150">
        <f t="shared" si="45"/>
        <v>0</v>
      </c>
      <c r="J391" s="151"/>
      <c r="K391" s="217"/>
    </row>
    <row r="392" spans="1:11" outlineLevel="1" x14ac:dyDescent="0.2">
      <c r="A392" s="175"/>
      <c r="B392" s="161"/>
      <c r="C392" s="176"/>
      <c r="D392" s="176"/>
      <c r="E392" s="156" t="s">
        <v>276</v>
      </c>
      <c r="F392" s="157" t="s">
        <v>277</v>
      </c>
      <c r="G392" s="179">
        <v>1</v>
      </c>
      <c r="H392" s="180"/>
      <c r="I392" s="150">
        <f t="shared" si="45"/>
        <v>0</v>
      </c>
      <c r="J392" s="151"/>
      <c r="K392" s="217" t="s">
        <v>1058</v>
      </c>
    </row>
    <row r="393" spans="1:11" outlineLevel="1" x14ac:dyDescent="0.2">
      <c r="A393" s="175"/>
      <c r="B393" s="161"/>
      <c r="C393" s="176"/>
      <c r="D393" s="176"/>
      <c r="E393" s="156" t="s">
        <v>508</v>
      </c>
      <c r="F393" s="157" t="s">
        <v>509</v>
      </c>
      <c r="G393" s="179">
        <v>1</v>
      </c>
      <c r="H393" s="180"/>
      <c r="I393" s="150">
        <f t="shared" si="45"/>
        <v>0</v>
      </c>
      <c r="J393" s="151"/>
      <c r="K393" s="217"/>
    </row>
    <row r="394" spans="1:11" outlineLevel="1" x14ac:dyDescent="0.2">
      <c r="A394" s="175"/>
      <c r="B394" s="199"/>
      <c r="C394" s="200"/>
      <c r="D394" s="200"/>
      <c r="E394" s="201"/>
      <c r="F394" s="199"/>
      <c r="G394" s="179"/>
      <c r="H394" s="180"/>
      <c r="I394" s="202"/>
      <c r="J394" s="191"/>
      <c r="K394" s="174"/>
    </row>
    <row r="395" spans="1:11" ht="15.75" x14ac:dyDescent="0.25">
      <c r="A395" s="137" t="s">
        <v>348</v>
      </c>
      <c r="B395" s="138"/>
      <c r="C395" s="139"/>
      <c r="D395" s="139">
        <f>SUM(D396:D485)</f>
        <v>77</v>
      </c>
      <c r="E395" s="141"/>
      <c r="F395" s="138"/>
      <c r="G395" s="142"/>
      <c r="H395" s="166"/>
      <c r="I395" s="167"/>
      <c r="J395" s="144">
        <f>SUM(J396:J485)</f>
        <v>0</v>
      </c>
      <c r="K395" s="145"/>
    </row>
    <row r="396" spans="1:11" outlineLevel="1" x14ac:dyDescent="0.2">
      <c r="A396" s="168" t="s">
        <v>349</v>
      </c>
      <c r="B396" s="158" t="s">
        <v>524</v>
      </c>
      <c r="C396" s="169" t="s">
        <v>871</v>
      </c>
      <c r="D396" s="169">
        <v>3</v>
      </c>
      <c r="E396" s="159"/>
      <c r="F396" s="160"/>
      <c r="G396" s="171"/>
      <c r="H396" s="180"/>
      <c r="I396" s="172"/>
      <c r="J396" s="18">
        <f>SUM(I397:I406)*D396</f>
        <v>0</v>
      </c>
      <c r="K396" s="174"/>
    </row>
    <row r="397" spans="1:11" outlineLevel="1" x14ac:dyDescent="0.2">
      <c r="A397" s="175"/>
      <c r="B397" s="161"/>
      <c r="C397" s="176"/>
      <c r="D397" s="176"/>
      <c r="E397" s="156" t="s">
        <v>256</v>
      </c>
      <c r="F397" s="157" t="s">
        <v>467</v>
      </c>
      <c r="G397" s="179">
        <v>1</v>
      </c>
      <c r="H397" s="180"/>
      <c r="I397" s="150">
        <f t="shared" ref="I397:I406" si="46">H397*IF(G397="AR", 1, G397)</f>
        <v>0</v>
      </c>
      <c r="J397" s="151"/>
      <c r="K397" s="217"/>
    </row>
    <row r="398" spans="1:11" ht="25.5" outlineLevel="1" x14ac:dyDescent="0.2">
      <c r="A398" s="175"/>
      <c r="B398" s="161"/>
      <c r="C398" s="176"/>
      <c r="D398" s="176"/>
      <c r="E398" s="182" t="s">
        <v>597</v>
      </c>
      <c r="F398" s="157" t="s">
        <v>598</v>
      </c>
      <c r="G398" s="179" t="s">
        <v>921</v>
      </c>
      <c r="H398" s="180"/>
      <c r="I398" s="150">
        <f t="shared" ref="I398" si="47">H398*IF(G398="AR", 1, G398)</f>
        <v>0</v>
      </c>
      <c r="J398" s="151"/>
      <c r="K398" s="217"/>
    </row>
    <row r="399" spans="1:11" ht="25.5" outlineLevel="1" x14ac:dyDescent="0.2">
      <c r="A399" s="175"/>
      <c r="B399" s="161"/>
      <c r="C399" s="176"/>
      <c r="D399" s="176"/>
      <c r="E399" s="156" t="s">
        <v>250</v>
      </c>
      <c r="F399" s="157" t="s">
        <v>251</v>
      </c>
      <c r="G399" s="179">
        <v>1</v>
      </c>
      <c r="H399" s="180"/>
      <c r="I399" s="150">
        <f t="shared" si="46"/>
        <v>0</v>
      </c>
      <c r="J399" s="151"/>
      <c r="K399" s="217"/>
    </row>
    <row r="400" spans="1:11" ht="25.5" outlineLevel="1" x14ac:dyDescent="0.2">
      <c r="A400" s="175"/>
      <c r="B400" s="161"/>
      <c r="C400" s="176"/>
      <c r="D400" s="176"/>
      <c r="E400" s="156" t="s">
        <v>243</v>
      </c>
      <c r="F400" s="157" t="s">
        <v>484</v>
      </c>
      <c r="G400" s="179">
        <v>2</v>
      </c>
      <c r="H400" s="180"/>
      <c r="I400" s="150">
        <f t="shared" si="46"/>
        <v>0</v>
      </c>
      <c r="J400" s="151"/>
      <c r="K400" s="217"/>
    </row>
    <row r="401" spans="1:11" outlineLevel="1" x14ac:dyDescent="0.2">
      <c r="A401" s="175"/>
      <c r="B401" s="161"/>
      <c r="C401" s="176"/>
      <c r="D401" s="176"/>
      <c r="E401" s="156" t="s">
        <v>924</v>
      </c>
      <c r="F401" s="157" t="s">
        <v>922</v>
      </c>
      <c r="G401" s="179">
        <v>1</v>
      </c>
      <c r="H401" s="180"/>
      <c r="I401" s="150">
        <f t="shared" si="46"/>
        <v>0</v>
      </c>
      <c r="J401" s="151"/>
      <c r="K401" s="217"/>
    </row>
    <row r="402" spans="1:11" outlineLevel="1" x14ac:dyDescent="0.2">
      <c r="A402" s="175"/>
      <c r="B402" s="161"/>
      <c r="C402" s="176"/>
      <c r="D402" s="176"/>
      <c r="E402" s="182" t="s">
        <v>928</v>
      </c>
      <c r="F402" s="183" t="s">
        <v>931</v>
      </c>
      <c r="G402" s="179">
        <v>1</v>
      </c>
      <c r="H402" s="180"/>
      <c r="I402" s="150">
        <f t="shared" si="46"/>
        <v>0</v>
      </c>
      <c r="J402" s="151"/>
      <c r="K402" s="217"/>
    </row>
    <row r="403" spans="1:11" ht="14.25" customHeight="1" outlineLevel="1" x14ac:dyDescent="0.2">
      <c r="A403" s="175"/>
      <c r="B403" s="161"/>
      <c r="C403" s="176"/>
      <c r="D403" s="176"/>
      <c r="E403" s="182" t="s">
        <v>487</v>
      </c>
      <c r="F403" s="183" t="s">
        <v>488</v>
      </c>
      <c r="G403" s="179">
        <v>5</v>
      </c>
      <c r="H403" s="180"/>
      <c r="I403" s="150">
        <f t="shared" si="46"/>
        <v>0</v>
      </c>
      <c r="J403" s="151"/>
      <c r="K403" s="217"/>
    </row>
    <row r="404" spans="1:11" ht="14.25" customHeight="1" outlineLevel="1" x14ac:dyDescent="0.2">
      <c r="A404" s="175"/>
      <c r="B404" s="161"/>
      <c r="C404" s="176"/>
      <c r="D404" s="176"/>
      <c r="E404" s="182" t="s">
        <v>276</v>
      </c>
      <c r="F404" s="183" t="s">
        <v>961</v>
      </c>
      <c r="G404" s="12">
        <v>10</v>
      </c>
      <c r="H404" s="180"/>
      <c r="I404" s="150">
        <f t="shared" si="46"/>
        <v>0</v>
      </c>
      <c r="J404" s="151"/>
      <c r="K404" s="217" t="s">
        <v>1095</v>
      </c>
    </row>
    <row r="405" spans="1:11" ht="29.25" customHeight="1" outlineLevel="1" x14ac:dyDescent="0.2">
      <c r="A405" s="175"/>
      <c r="B405" s="161"/>
      <c r="C405" s="176"/>
      <c r="D405" s="176"/>
      <c r="E405" s="182" t="s">
        <v>958</v>
      </c>
      <c r="F405" s="183" t="s">
        <v>959</v>
      </c>
      <c r="G405" s="227">
        <v>1</v>
      </c>
      <c r="H405" s="180"/>
      <c r="I405" s="150">
        <f t="shared" si="46"/>
        <v>0</v>
      </c>
      <c r="J405" s="204"/>
      <c r="K405" s="217"/>
    </row>
    <row r="406" spans="1:11" outlineLevel="1" x14ac:dyDescent="0.2">
      <c r="A406" s="175"/>
      <c r="B406" s="161"/>
      <c r="C406" s="176"/>
      <c r="D406" s="176"/>
      <c r="E406" s="177" t="s">
        <v>929</v>
      </c>
      <c r="F406" s="178" t="s">
        <v>926</v>
      </c>
      <c r="G406" s="179">
        <v>1</v>
      </c>
      <c r="H406" s="180"/>
      <c r="I406" s="150">
        <f t="shared" si="46"/>
        <v>0</v>
      </c>
      <c r="J406" s="204"/>
      <c r="K406" s="217"/>
    </row>
    <row r="407" spans="1:11" outlineLevel="1" x14ac:dyDescent="0.2">
      <c r="A407" s="168" t="s">
        <v>349</v>
      </c>
      <c r="B407" s="158" t="s">
        <v>525</v>
      </c>
      <c r="C407" s="169" t="s">
        <v>400</v>
      </c>
      <c r="D407" s="169">
        <v>1</v>
      </c>
      <c r="E407" s="159"/>
      <c r="F407" s="160"/>
      <c r="G407" s="171"/>
      <c r="H407" s="180"/>
      <c r="I407" s="172"/>
      <c r="J407" s="18">
        <f>SUM(I408:I410)*D407</f>
        <v>0</v>
      </c>
      <c r="K407" s="174"/>
    </row>
    <row r="408" spans="1:11" ht="25.5" outlineLevel="1" x14ac:dyDescent="0.2">
      <c r="A408" s="175"/>
      <c r="B408" s="161"/>
      <c r="C408" s="176"/>
      <c r="D408" s="176"/>
      <c r="E408" s="156" t="s">
        <v>250</v>
      </c>
      <c r="F408" s="157" t="s">
        <v>251</v>
      </c>
      <c r="G408" s="179">
        <v>1</v>
      </c>
      <c r="H408" s="180"/>
      <c r="I408" s="150">
        <f t="shared" ref="I408:I410" si="48">H408*IF(G408="AR", 1, G408)</f>
        <v>0</v>
      </c>
      <c r="J408" s="151"/>
      <c r="K408" s="217"/>
    </row>
    <row r="409" spans="1:11" ht="25.5" outlineLevel="1" x14ac:dyDescent="0.2">
      <c r="A409" s="175"/>
      <c r="B409" s="161"/>
      <c r="C409" s="176"/>
      <c r="D409" s="176"/>
      <c r="E409" s="156" t="s">
        <v>401</v>
      </c>
      <c r="F409" s="157" t="s">
        <v>526</v>
      </c>
      <c r="G409" s="179">
        <v>1</v>
      </c>
      <c r="H409" s="180"/>
      <c r="I409" s="150">
        <f t="shared" si="48"/>
        <v>0</v>
      </c>
      <c r="J409" s="151"/>
      <c r="K409" s="217"/>
    </row>
    <row r="410" spans="1:11" outlineLevel="1" x14ac:dyDescent="0.2">
      <c r="A410" s="175"/>
      <c r="B410" s="161"/>
      <c r="C410" s="176"/>
      <c r="D410" s="176"/>
      <c r="E410" s="156" t="s">
        <v>531</v>
      </c>
      <c r="F410" s="157" t="s">
        <v>532</v>
      </c>
      <c r="G410" s="179">
        <v>1</v>
      </c>
      <c r="H410" s="180"/>
      <c r="I410" s="150">
        <f t="shared" si="48"/>
        <v>0</v>
      </c>
      <c r="J410" s="151"/>
      <c r="K410" s="217"/>
    </row>
    <row r="411" spans="1:11" outlineLevel="1" x14ac:dyDescent="0.2">
      <c r="A411" s="168" t="s">
        <v>349</v>
      </c>
      <c r="B411" s="160" t="s">
        <v>872</v>
      </c>
      <c r="C411" s="17" t="s">
        <v>302</v>
      </c>
      <c r="D411" s="8">
        <v>1</v>
      </c>
      <c r="E411" s="159"/>
      <c r="F411" s="160"/>
      <c r="G411" s="12"/>
      <c r="H411" s="149"/>
      <c r="I411" s="155"/>
      <c r="J411" s="203">
        <f>SUM(I412:I416)*D411</f>
        <v>0</v>
      </c>
      <c r="K411" s="152"/>
    </row>
    <row r="412" spans="1:11" ht="25.5" outlineLevel="1" x14ac:dyDescent="0.2">
      <c r="A412" s="146"/>
      <c r="B412" s="157"/>
      <c r="C412" s="7"/>
      <c r="D412" s="7"/>
      <c r="E412" s="156" t="s">
        <v>482</v>
      </c>
      <c r="F412" s="157" t="s">
        <v>483</v>
      </c>
      <c r="G412" s="12">
        <v>1</v>
      </c>
      <c r="H412" s="149"/>
      <c r="I412" s="150">
        <f t="shared" ref="I412:I416" si="49">H412*IF(G412="AR", 1, G412)</f>
        <v>0</v>
      </c>
      <c r="J412" s="151"/>
      <c r="K412" s="260"/>
    </row>
    <row r="413" spans="1:11" outlineLevel="1" x14ac:dyDescent="0.2">
      <c r="A413" s="146"/>
      <c r="B413" s="157"/>
      <c r="C413" s="7"/>
      <c r="D413" s="7"/>
      <c r="E413" s="182" t="s">
        <v>924</v>
      </c>
      <c r="F413" s="157" t="s">
        <v>922</v>
      </c>
      <c r="G413" s="12">
        <v>1</v>
      </c>
      <c r="H413" s="149"/>
      <c r="I413" s="150">
        <f t="shared" si="49"/>
        <v>0</v>
      </c>
      <c r="J413" s="151"/>
      <c r="K413" s="260"/>
    </row>
    <row r="414" spans="1:11" outlineLevel="1" x14ac:dyDescent="0.2">
      <c r="A414" s="146"/>
      <c r="B414" s="157"/>
      <c r="C414" s="7"/>
      <c r="D414" s="7"/>
      <c r="E414" s="182" t="s">
        <v>928</v>
      </c>
      <c r="F414" s="183" t="s">
        <v>931</v>
      </c>
      <c r="G414" s="12">
        <v>1</v>
      </c>
      <c r="H414" s="149"/>
      <c r="I414" s="150">
        <f t="shared" si="49"/>
        <v>0</v>
      </c>
      <c r="J414" s="151"/>
      <c r="K414" s="260"/>
    </row>
    <row r="415" spans="1:11" outlineLevel="1" x14ac:dyDescent="0.2">
      <c r="A415" s="146"/>
      <c r="B415" s="157"/>
      <c r="C415" s="7"/>
      <c r="D415" s="7"/>
      <c r="E415" s="177" t="s">
        <v>929</v>
      </c>
      <c r="F415" s="178" t="s">
        <v>926</v>
      </c>
      <c r="G415" s="12">
        <v>1</v>
      </c>
      <c r="H415" s="149"/>
      <c r="I415" s="150">
        <f t="shared" si="49"/>
        <v>0</v>
      </c>
      <c r="J415" s="204"/>
      <c r="K415" s="260"/>
    </row>
    <row r="416" spans="1:11" outlineLevel="1" x14ac:dyDescent="0.2">
      <c r="A416" s="146"/>
      <c r="B416" s="157"/>
      <c r="C416" s="7"/>
      <c r="D416" s="7"/>
      <c r="E416" s="182" t="s">
        <v>487</v>
      </c>
      <c r="F416" s="183" t="s">
        <v>488</v>
      </c>
      <c r="G416" s="12">
        <v>6</v>
      </c>
      <c r="H416" s="149"/>
      <c r="I416" s="150">
        <f t="shared" si="49"/>
        <v>0</v>
      </c>
      <c r="J416" s="204"/>
      <c r="K416" s="260" t="s">
        <v>1084</v>
      </c>
    </row>
    <row r="417" spans="1:12" outlineLevel="1" x14ac:dyDescent="0.2">
      <c r="A417" s="168" t="s">
        <v>349</v>
      </c>
      <c r="B417" s="158" t="s">
        <v>533</v>
      </c>
      <c r="C417" s="169" t="s">
        <v>242</v>
      </c>
      <c r="D417" s="169">
        <v>1</v>
      </c>
      <c r="E417" s="170"/>
      <c r="F417" s="158"/>
      <c r="G417" s="171"/>
      <c r="H417" s="180"/>
      <c r="I417" s="172"/>
      <c r="J417" s="173">
        <f>I418*D417</f>
        <v>0</v>
      </c>
      <c r="K417" s="174"/>
      <c r="L417" s="2"/>
    </row>
    <row r="418" spans="1:12" ht="25.5" outlineLevel="1" x14ac:dyDescent="0.2">
      <c r="A418" s="175"/>
      <c r="B418" s="161"/>
      <c r="C418" s="176"/>
      <c r="D418" s="176"/>
      <c r="E418" s="182" t="s">
        <v>243</v>
      </c>
      <c r="F418" s="183" t="s">
        <v>484</v>
      </c>
      <c r="G418" s="179">
        <v>1</v>
      </c>
      <c r="H418" s="180"/>
      <c r="I418" s="150">
        <f>H418*IF(G418="AR", 1, G418)</f>
        <v>0</v>
      </c>
      <c r="J418" s="191"/>
      <c r="K418" s="217"/>
    </row>
    <row r="419" spans="1:12" outlineLevel="1" x14ac:dyDescent="0.2">
      <c r="A419" s="168" t="s">
        <v>349</v>
      </c>
      <c r="B419" s="158" t="s">
        <v>536</v>
      </c>
      <c r="C419" s="169" t="s">
        <v>366</v>
      </c>
      <c r="D419" s="169">
        <v>10</v>
      </c>
      <c r="E419" s="170"/>
      <c r="F419" s="158"/>
      <c r="G419" s="171"/>
      <c r="H419" s="180"/>
      <c r="I419" s="172"/>
      <c r="J419" s="203">
        <f>SUM(I420:I421)*D419</f>
        <v>0</v>
      </c>
      <c r="K419" s="174"/>
    </row>
    <row r="420" spans="1:12" outlineLevel="1" x14ac:dyDescent="0.2">
      <c r="A420" s="168"/>
      <c r="B420" s="158"/>
      <c r="C420" s="169"/>
      <c r="D420" s="169"/>
      <c r="E420" s="182" t="s">
        <v>487</v>
      </c>
      <c r="F420" s="183" t="s">
        <v>488</v>
      </c>
      <c r="G420" s="312" t="s">
        <v>921</v>
      </c>
      <c r="H420" s="180"/>
      <c r="I420" s="150">
        <f>H420*IF(G420="AR", 1, G420)</f>
        <v>0</v>
      </c>
      <c r="J420" s="224"/>
      <c r="K420" s="217" t="s">
        <v>1086</v>
      </c>
    </row>
    <row r="421" spans="1:12" ht="25.5" outlineLevel="1" x14ac:dyDescent="0.2">
      <c r="A421" s="175"/>
      <c r="B421" s="161"/>
      <c r="C421" s="176"/>
      <c r="D421" s="176"/>
      <c r="E421" s="182" t="s">
        <v>243</v>
      </c>
      <c r="F421" s="183" t="s">
        <v>484</v>
      </c>
      <c r="G421" s="179">
        <v>1</v>
      </c>
      <c r="H421" s="180"/>
      <c r="I421" s="150">
        <f>H421*IF(G421="AR", 1, G421)</f>
        <v>0</v>
      </c>
      <c r="J421" s="191"/>
      <c r="K421" s="217"/>
    </row>
    <row r="422" spans="1:12" outlineLevel="1" x14ac:dyDescent="0.2">
      <c r="A422" s="168" t="s">
        <v>349</v>
      </c>
      <c r="B422" s="158" t="s">
        <v>537</v>
      </c>
      <c r="C422" s="169" t="s">
        <v>366</v>
      </c>
      <c r="D422" s="169">
        <v>3</v>
      </c>
      <c r="E422" s="170"/>
      <c r="F422" s="158"/>
      <c r="G422" s="171"/>
      <c r="H422" s="180"/>
      <c r="I422" s="172"/>
      <c r="J422" s="173">
        <f>I423*D422</f>
        <v>0</v>
      </c>
      <c r="K422" s="174"/>
    </row>
    <row r="423" spans="1:12" ht="25.5" outlineLevel="1" x14ac:dyDescent="0.2">
      <c r="A423" s="175"/>
      <c r="B423" s="161"/>
      <c r="C423" s="176"/>
      <c r="D423" s="176"/>
      <c r="E423" s="182" t="s">
        <v>243</v>
      </c>
      <c r="F423" s="183" t="s">
        <v>484</v>
      </c>
      <c r="G423" s="179">
        <v>1</v>
      </c>
      <c r="H423" s="180"/>
      <c r="I423" s="150">
        <f>H423*IF(G423="AR", 1, G423)</f>
        <v>0</v>
      </c>
      <c r="J423" s="191"/>
      <c r="K423" s="217"/>
    </row>
    <row r="424" spans="1:12" outlineLevel="1" x14ac:dyDescent="0.2">
      <c r="A424" s="168" t="s">
        <v>349</v>
      </c>
      <c r="B424" s="158" t="s">
        <v>535</v>
      </c>
      <c r="C424" s="169" t="s">
        <v>366</v>
      </c>
      <c r="D424" s="169">
        <v>5</v>
      </c>
      <c r="E424" s="170"/>
      <c r="F424" s="158"/>
      <c r="G424" s="171"/>
      <c r="H424" s="180"/>
      <c r="I424" s="172"/>
      <c r="J424" s="203">
        <f>SUM(I425:I426)*D424</f>
        <v>0</v>
      </c>
      <c r="K424" s="174"/>
    </row>
    <row r="425" spans="1:12" outlineLevel="1" x14ac:dyDescent="0.2">
      <c r="A425" s="168"/>
      <c r="B425" s="158"/>
      <c r="C425" s="169"/>
      <c r="D425" s="169"/>
      <c r="E425" s="182" t="s">
        <v>487</v>
      </c>
      <c r="F425" s="183" t="s">
        <v>488</v>
      </c>
      <c r="G425" s="312" t="s">
        <v>921</v>
      </c>
      <c r="H425" s="180"/>
      <c r="I425" s="150">
        <f>H425*IF(G425="AR", 1, G425)</f>
        <v>0</v>
      </c>
      <c r="J425" s="224"/>
      <c r="K425" s="217" t="s">
        <v>1087</v>
      </c>
    </row>
    <row r="426" spans="1:12" ht="25.5" outlineLevel="1" x14ac:dyDescent="0.2">
      <c r="A426" s="175"/>
      <c r="B426" s="161"/>
      <c r="C426" s="176"/>
      <c r="D426" s="176"/>
      <c r="E426" s="182" t="s">
        <v>243</v>
      </c>
      <c r="F426" s="183" t="s">
        <v>484</v>
      </c>
      <c r="G426" s="179">
        <v>1</v>
      </c>
      <c r="H426" s="180"/>
      <c r="I426" s="150">
        <f>H426*IF(G426="AR", 1, G426)</f>
        <v>0</v>
      </c>
      <c r="J426" s="191"/>
      <c r="K426" s="217"/>
    </row>
    <row r="427" spans="1:12" outlineLevel="1" x14ac:dyDescent="0.2">
      <c r="A427" s="168" t="s">
        <v>349</v>
      </c>
      <c r="B427" s="158" t="s">
        <v>540</v>
      </c>
      <c r="C427" s="169" t="s">
        <v>366</v>
      </c>
      <c r="D427" s="169">
        <v>1</v>
      </c>
      <c r="E427" s="170"/>
      <c r="F427" s="158"/>
      <c r="G427" s="171"/>
      <c r="H427" s="180"/>
      <c r="I427" s="172"/>
      <c r="J427" s="203">
        <f>SUM(I428:I429)*D427</f>
        <v>0</v>
      </c>
      <c r="K427" s="174"/>
    </row>
    <row r="428" spans="1:12" outlineLevel="1" x14ac:dyDescent="0.2">
      <c r="A428" s="168"/>
      <c r="B428" s="158"/>
      <c r="C428" s="169"/>
      <c r="D428" s="169"/>
      <c r="E428" s="182" t="s">
        <v>487</v>
      </c>
      <c r="F428" s="183" t="s">
        <v>488</v>
      </c>
      <c r="G428" s="312" t="s">
        <v>921</v>
      </c>
      <c r="H428" s="180"/>
      <c r="I428" s="150">
        <f>H428*IF(G428="AR", 1, G428)</f>
        <v>0</v>
      </c>
      <c r="J428" s="224"/>
      <c r="K428" s="217" t="s">
        <v>1085</v>
      </c>
    </row>
    <row r="429" spans="1:12" ht="25.5" outlineLevel="1" x14ac:dyDescent="0.2">
      <c r="A429" s="175"/>
      <c r="B429" s="161"/>
      <c r="C429" s="176"/>
      <c r="D429" s="176"/>
      <c r="E429" s="182" t="s">
        <v>243</v>
      </c>
      <c r="F429" s="183" t="s">
        <v>484</v>
      </c>
      <c r="G429" s="179">
        <v>1</v>
      </c>
      <c r="H429" s="180"/>
      <c r="I429" s="150">
        <f>H429*IF(G429="AR", 1, G429)</f>
        <v>0</v>
      </c>
      <c r="J429" s="191"/>
      <c r="K429" s="217"/>
    </row>
    <row r="430" spans="1:12" outlineLevel="1" x14ac:dyDescent="0.2">
      <c r="A430" s="168" t="s">
        <v>349</v>
      </c>
      <c r="B430" s="158" t="s">
        <v>534</v>
      </c>
      <c r="C430" s="169" t="s">
        <v>366</v>
      </c>
      <c r="D430" s="169">
        <v>32</v>
      </c>
      <c r="E430" s="170"/>
      <c r="F430" s="158"/>
      <c r="G430" s="171"/>
      <c r="H430" s="180"/>
      <c r="I430" s="172"/>
      <c r="J430" s="173">
        <f>I431*D430</f>
        <v>0</v>
      </c>
      <c r="K430" s="174"/>
    </row>
    <row r="431" spans="1:12" ht="25.5" outlineLevel="1" x14ac:dyDescent="0.2">
      <c r="A431" s="175"/>
      <c r="B431" s="161"/>
      <c r="C431" s="176"/>
      <c r="D431" s="176"/>
      <c r="E431" s="182" t="s">
        <v>243</v>
      </c>
      <c r="F431" s="183" t="s">
        <v>484</v>
      </c>
      <c r="G431" s="179">
        <v>1</v>
      </c>
      <c r="H431" s="180"/>
      <c r="I431" s="150">
        <f>H431*IF(G431="AR", 1, G431)</f>
        <v>0</v>
      </c>
      <c r="J431" s="191"/>
      <c r="K431" s="217"/>
    </row>
    <row r="432" spans="1:12" outlineLevel="1" x14ac:dyDescent="0.2">
      <c r="A432" s="168" t="s">
        <v>349</v>
      </c>
      <c r="B432" s="158" t="s">
        <v>538</v>
      </c>
      <c r="C432" s="169" t="s">
        <v>366</v>
      </c>
      <c r="D432" s="169">
        <v>1</v>
      </c>
      <c r="E432" s="170"/>
      <c r="F432" s="158"/>
      <c r="G432" s="171"/>
      <c r="H432" s="180"/>
      <c r="I432" s="172"/>
      <c r="J432" s="173">
        <f>I433*D432</f>
        <v>0</v>
      </c>
      <c r="K432" s="174"/>
    </row>
    <row r="433" spans="1:11" ht="25.5" outlineLevel="1" x14ac:dyDescent="0.2">
      <c r="A433" s="175"/>
      <c r="B433" s="161"/>
      <c r="C433" s="176"/>
      <c r="D433" s="176"/>
      <c r="E433" s="182" t="s">
        <v>243</v>
      </c>
      <c r="F433" s="183" t="s">
        <v>484</v>
      </c>
      <c r="G433" s="179">
        <v>1</v>
      </c>
      <c r="H433" s="180"/>
      <c r="I433" s="150">
        <f>H433*IF(G433="AR", 1, G433)</f>
        <v>0</v>
      </c>
      <c r="J433" s="191"/>
      <c r="K433" s="217"/>
    </row>
    <row r="434" spans="1:11" outlineLevel="1" x14ac:dyDescent="0.2">
      <c r="A434" s="168" t="s">
        <v>349</v>
      </c>
      <c r="B434" s="158" t="s">
        <v>539</v>
      </c>
      <c r="C434" s="169" t="s">
        <v>366</v>
      </c>
      <c r="D434" s="169">
        <v>1</v>
      </c>
      <c r="E434" s="170"/>
      <c r="F434" s="158"/>
      <c r="G434" s="171"/>
      <c r="H434" s="180"/>
      <c r="I434" s="172"/>
      <c r="J434" s="173">
        <f>I435*D434</f>
        <v>0</v>
      </c>
      <c r="K434" s="174"/>
    </row>
    <row r="435" spans="1:11" ht="25.5" outlineLevel="1" x14ac:dyDescent="0.2">
      <c r="A435" s="175"/>
      <c r="B435" s="161"/>
      <c r="C435" s="176"/>
      <c r="D435" s="176"/>
      <c r="E435" s="182" t="s">
        <v>243</v>
      </c>
      <c r="F435" s="183" t="s">
        <v>484</v>
      </c>
      <c r="G435" s="179">
        <v>1</v>
      </c>
      <c r="H435" s="180"/>
      <c r="I435" s="150">
        <f>H435*IF(G435="AR", 1, G435)</f>
        <v>0</v>
      </c>
      <c r="J435" s="191"/>
      <c r="K435" s="217"/>
    </row>
    <row r="436" spans="1:11" s="2" customFormat="1" outlineLevel="1" x14ac:dyDescent="0.2">
      <c r="A436" s="274" t="s">
        <v>349</v>
      </c>
      <c r="B436" s="218" t="s">
        <v>541</v>
      </c>
      <c r="C436" s="171" t="s">
        <v>351</v>
      </c>
      <c r="D436" s="171">
        <v>4</v>
      </c>
      <c r="E436" s="177"/>
      <c r="F436" s="178"/>
      <c r="G436" s="216"/>
      <c r="H436" s="180"/>
      <c r="I436" s="202"/>
      <c r="J436" s="203">
        <f>SUM(I437:I444)*D436</f>
        <v>0</v>
      </c>
      <c r="K436" s="282"/>
    </row>
    <row r="437" spans="1:11" s="2" customFormat="1" outlineLevel="1" x14ac:dyDescent="0.2">
      <c r="A437" s="274"/>
      <c r="B437" s="290"/>
      <c r="C437" s="171"/>
      <c r="D437" s="291"/>
      <c r="E437" s="182" t="s">
        <v>487</v>
      </c>
      <c r="F437" s="183" t="s">
        <v>488</v>
      </c>
      <c r="G437" s="311" t="s">
        <v>921</v>
      </c>
      <c r="H437" s="180"/>
      <c r="I437" s="150">
        <f t="shared" ref="I437:I444" si="50">H437*IF(G437="AR", 1, G437)</f>
        <v>0</v>
      </c>
      <c r="J437" s="286"/>
      <c r="K437" s="282" t="s">
        <v>1076</v>
      </c>
    </row>
    <row r="438" spans="1:11" s="2" customFormat="1" outlineLevel="1" x14ac:dyDescent="0.2">
      <c r="A438" s="274"/>
      <c r="B438" s="290"/>
      <c r="C438" s="171"/>
      <c r="D438" s="291"/>
      <c r="E438" s="182" t="s">
        <v>924</v>
      </c>
      <c r="F438" s="157" t="s">
        <v>922</v>
      </c>
      <c r="G438" s="179">
        <v>2</v>
      </c>
      <c r="H438" s="180"/>
      <c r="I438" s="150">
        <f t="shared" si="50"/>
        <v>0</v>
      </c>
      <c r="J438" s="286"/>
      <c r="K438" s="282"/>
    </row>
    <row r="439" spans="1:11" s="2" customFormat="1" outlineLevel="1" x14ac:dyDescent="0.2">
      <c r="A439" s="274"/>
      <c r="B439" s="290"/>
      <c r="C439" s="171"/>
      <c r="D439" s="291"/>
      <c r="E439" s="182" t="s">
        <v>928</v>
      </c>
      <c r="F439" s="183" t="s">
        <v>931</v>
      </c>
      <c r="G439" s="179">
        <v>1</v>
      </c>
      <c r="H439" s="180"/>
      <c r="I439" s="150">
        <f t="shared" si="50"/>
        <v>0</v>
      </c>
      <c r="J439" s="286"/>
      <c r="K439" s="282" t="s">
        <v>892</v>
      </c>
    </row>
    <row r="440" spans="1:11" s="2" customFormat="1" outlineLevel="1" x14ac:dyDescent="0.2">
      <c r="A440" s="274"/>
      <c r="B440" s="290"/>
      <c r="C440" s="171"/>
      <c r="D440" s="291"/>
      <c r="E440" s="182" t="s">
        <v>929</v>
      </c>
      <c r="F440" s="178" t="s">
        <v>926</v>
      </c>
      <c r="G440" s="179">
        <v>1</v>
      </c>
      <c r="H440" s="180"/>
      <c r="I440" s="150">
        <f t="shared" si="50"/>
        <v>0</v>
      </c>
      <c r="J440" s="286"/>
      <c r="K440" s="282" t="s">
        <v>892</v>
      </c>
    </row>
    <row r="441" spans="1:11" s="2" customFormat="1" outlineLevel="1" x14ac:dyDescent="0.2">
      <c r="A441" s="274"/>
      <c r="B441" s="290"/>
      <c r="C441" s="171"/>
      <c r="D441" s="291"/>
      <c r="E441" s="177" t="s">
        <v>923</v>
      </c>
      <c r="F441" s="178" t="s">
        <v>925</v>
      </c>
      <c r="G441" s="179">
        <v>2</v>
      </c>
      <c r="H441" s="180"/>
      <c r="I441" s="150">
        <f t="shared" si="50"/>
        <v>0</v>
      </c>
      <c r="J441" s="286"/>
      <c r="K441" s="282"/>
    </row>
    <row r="442" spans="1:11" s="2" customFormat="1" ht="25.5" outlineLevel="1" x14ac:dyDescent="0.2">
      <c r="A442" s="274"/>
      <c r="B442" s="290"/>
      <c r="C442" s="171"/>
      <c r="D442" s="291"/>
      <c r="E442" s="182" t="s">
        <v>243</v>
      </c>
      <c r="F442" s="183" t="s">
        <v>484</v>
      </c>
      <c r="G442" s="179">
        <v>1</v>
      </c>
      <c r="H442" s="180"/>
      <c r="I442" s="150">
        <f t="shared" si="50"/>
        <v>0</v>
      </c>
      <c r="J442" s="286"/>
      <c r="K442" s="282"/>
    </row>
    <row r="443" spans="1:11" s="2" customFormat="1" ht="25.5" outlineLevel="1" x14ac:dyDescent="0.2">
      <c r="A443" s="274"/>
      <c r="B443" s="290"/>
      <c r="C443" s="171"/>
      <c r="D443" s="291"/>
      <c r="E443" s="156" t="s">
        <v>250</v>
      </c>
      <c r="F443" s="157" t="s">
        <v>251</v>
      </c>
      <c r="G443" s="179">
        <v>1</v>
      </c>
      <c r="H443" s="180"/>
      <c r="I443" s="150">
        <f t="shared" si="50"/>
        <v>0</v>
      </c>
      <c r="J443" s="286"/>
      <c r="K443" s="282" t="s">
        <v>892</v>
      </c>
    </row>
    <row r="444" spans="1:11" s="2" customFormat="1" outlineLevel="1" x14ac:dyDescent="0.2">
      <c r="A444" s="274"/>
      <c r="B444" s="290"/>
      <c r="C444" s="171"/>
      <c r="D444" s="291"/>
      <c r="E444" s="316" t="s">
        <v>991</v>
      </c>
      <c r="F444" s="315" t="s">
        <v>992</v>
      </c>
      <c r="G444" s="179">
        <v>1</v>
      </c>
      <c r="H444" s="180"/>
      <c r="I444" s="150">
        <f t="shared" si="50"/>
        <v>0</v>
      </c>
      <c r="J444" s="286"/>
      <c r="K444" s="282"/>
    </row>
    <row r="445" spans="1:11" outlineLevel="1" x14ac:dyDescent="0.2">
      <c r="A445" s="168" t="s">
        <v>349</v>
      </c>
      <c r="B445" s="213" t="s">
        <v>542</v>
      </c>
      <c r="C445" s="169" t="s">
        <v>352</v>
      </c>
      <c r="D445" s="214">
        <v>1</v>
      </c>
      <c r="E445" s="208"/>
      <c r="F445" s="213"/>
      <c r="G445" s="171"/>
      <c r="H445" s="180"/>
      <c r="I445" s="172"/>
      <c r="J445" s="18">
        <f>SUM(I446:I453)*D445</f>
        <v>0</v>
      </c>
      <c r="K445" s="174"/>
    </row>
    <row r="446" spans="1:11" ht="25.5" outlineLevel="1" x14ac:dyDescent="0.2">
      <c r="A446" s="175"/>
      <c r="B446" s="212"/>
      <c r="C446" s="176"/>
      <c r="D446" s="211"/>
      <c r="E446" s="156" t="s">
        <v>250</v>
      </c>
      <c r="F446" s="157" t="s">
        <v>251</v>
      </c>
      <c r="G446" s="179">
        <v>1</v>
      </c>
      <c r="H446" s="180"/>
      <c r="I446" s="150">
        <f t="shared" ref="I446:I453" si="51">H446*IF(G446="AR", 1, G446)</f>
        <v>0</v>
      </c>
      <c r="J446" s="151"/>
      <c r="K446" s="217"/>
    </row>
    <row r="447" spans="1:11" ht="25.5" outlineLevel="1" x14ac:dyDescent="0.2">
      <c r="A447" s="175"/>
      <c r="B447" s="212"/>
      <c r="C447" s="176"/>
      <c r="D447" s="211"/>
      <c r="E447" s="189" t="s">
        <v>243</v>
      </c>
      <c r="F447" s="161" t="s">
        <v>484</v>
      </c>
      <c r="G447" s="179">
        <v>1</v>
      </c>
      <c r="H447" s="180"/>
      <c r="I447" s="150">
        <f t="shared" si="51"/>
        <v>0</v>
      </c>
      <c r="J447" s="151"/>
      <c r="K447" s="217"/>
    </row>
    <row r="448" spans="1:11" outlineLevel="1" x14ac:dyDescent="0.2">
      <c r="A448" s="175"/>
      <c r="B448" s="212"/>
      <c r="C448" s="176"/>
      <c r="D448" s="211"/>
      <c r="E448" s="182" t="s">
        <v>924</v>
      </c>
      <c r="F448" s="157" t="s">
        <v>922</v>
      </c>
      <c r="G448" s="179">
        <v>1</v>
      </c>
      <c r="H448" s="180"/>
      <c r="I448" s="150">
        <f t="shared" si="51"/>
        <v>0</v>
      </c>
      <c r="J448" s="151"/>
      <c r="K448" s="217"/>
    </row>
    <row r="449" spans="1:11" outlineLevel="1" x14ac:dyDescent="0.2">
      <c r="A449" s="175"/>
      <c r="B449" s="212"/>
      <c r="C449" s="176"/>
      <c r="D449" s="211"/>
      <c r="E449" s="182" t="s">
        <v>928</v>
      </c>
      <c r="F449" s="183" t="s">
        <v>931</v>
      </c>
      <c r="G449" s="179">
        <v>1</v>
      </c>
      <c r="H449" s="180"/>
      <c r="I449" s="150">
        <f t="shared" si="51"/>
        <v>0</v>
      </c>
      <c r="J449" s="151"/>
      <c r="K449" s="217"/>
    </row>
    <row r="450" spans="1:11" outlineLevel="1" x14ac:dyDescent="0.2">
      <c r="A450" s="175"/>
      <c r="B450" s="212"/>
      <c r="C450" s="176"/>
      <c r="D450" s="211"/>
      <c r="E450" s="182" t="s">
        <v>487</v>
      </c>
      <c r="F450" s="183" t="s">
        <v>488</v>
      </c>
      <c r="G450" s="179">
        <v>5</v>
      </c>
      <c r="H450" s="180"/>
      <c r="I450" s="150">
        <f t="shared" si="51"/>
        <v>0</v>
      </c>
      <c r="J450" s="151"/>
      <c r="K450" s="217"/>
    </row>
    <row r="451" spans="1:11" outlineLevel="1" x14ac:dyDescent="0.2">
      <c r="A451" s="175"/>
      <c r="B451" s="212"/>
      <c r="C451" s="176"/>
      <c r="D451" s="211"/>
      <c r="E451" s="156" t="s">
        <v>256</v>
      </c>
      <c r="F451" s="157" t="s">
        <v>467</v>
      </c>
      <c r="G451" s="179">
        <v>1</v>
      </c>
      <c r="H451" s="180"/>
      <c r="I451" s="150">
        <f t="shared" si="51"/>
        <v>0</v>
      </c>
      <c r="J451" s="151"/>
      <c r="K451" s="217"/>
    </row>
    <row r="452" spans="1:11" ht="25.5" outlineLevel="1" x14ac:dyDescent="0.2">
      <c r="A452" s="175"/>
      <c r="B452" s="212"/>
      <c r="C452" s="176"/>
      <c r="D452" s="211"/>
      <c r="E452" s="308" t="s">
        <v>597</v>
      </c>
      <c r="F452" s="157" t="s">
        <v>598</v>
      </c>
      <c r="G452" s="179" t="s">
        <v>921</v>
      </c>
      <c r="H452" s="180"/>
      <c r="I452" s="150">
        <f t="shared" si="51"/>
        <v>0</v>
      </c>
      <c r="J452" s="151"/>
      <c r="K452" s="217" t="s">
        <v>1094</v>
      </c>
    </row>
    <row r="453" spans="1:11" outlineLevel="1" x14ac:dyDescent="0.2">
      <c r="A453" s="175"/>
      <c r="B453" s="212"/>
      <c r="C453" s="176"/>
      <c r="D453" s="211"/>
      <c r="E453" s="182" t="s">
        <v>929</v>
      </c>
      <c r="F453" s="178" t="s">
        <v>926</v>
      </c>
      <c r="G453" s="179">
        <v>1</v>
      </c>
      <c r="H453" s="180"/>
      <c r="I453" s="150">
        <f t="shared" si="51"/>
        <v>0</v>
      </c>
      <c r="J453" s="204"/>
      <c r="K453" s="217"/>
    </row>
    <row r="454" spans="1:11" outlineLevel="1" x14ac:dyDescent="0.2">
      <c r="A454" s="168" t="s">
        <v>349</v>
      </c>
      <c r="B454" s="158" t="s">
        <v>543</v>
      </c>
      <c r="C454" s="169" t="s">
        <v>267</v>
      </c>
      <c r="D454" s="169">
        <v>1</v>
      </c>
      <c r="E454" s="205"/>
      <c r="F454" s="160"/>
      <c r="G454" s="171"/>
      <c r="H454" s="180"/>
      <c r="I454" s="172"/>
      <c r="J454" s="18">
        <f>SUM(I455:I455)*D454</f>
        <v>0</v>
      </c>
      <c r="K454" s="174"/>
    </row>
    <row r="455" spans="1:11" outlineLevel="1" x14ac:dyDescent="0.2">
      <c r="A455" s="175"/>
      <c r="B455" s="161"/>
      <c r="C455" s="176"/>
      <c r="D455" s="176"/>
      <c r="E455" s="222" t="s">
        <v>472</v>
      </c>
      <c r="F455" s="157" t="s">
        <v>473</v>
      </c>
      <c r="G455" s="179">
        <v>1</v>
      </c>
      <c r="H455" s="180"/>
      <c r="I455" s="150">
        <f t="shared" ref="I455:I458" si="52">H455*IF(G455="AR", 1, G455)</f>
        <v>0</v>
      </c>
      <c r="J455" s="151"/>
      <c r="K455" s="217" t="s">
        <v>917</v>
      </c>
    </row>
    <row r="456" spans="1:11" outlineLevel="1" x14ac:dyDescent="0.2">
      <c r="A456" s="168" t="s">
        <v>349</v>
      </c>
      <c r="B456" s="158" t="s">
        <v>544</v>
      </c>
      <c r="C456" s="169" t="s">
        <v>303</v>
      </c>
      <c r="D456" s="169">
        <v>1</v>
      </c>
      <c r="E456" s="170"/>
      <c r="F456" s="158"/>
      <c r="G456" s="171"/>
      <c r="H456" s="180"/>
      <c r="I456" s="172"/>
      <c r="J456" s="18">
        <f>SUM(I457:I459)*D456</f>
        <v>0</v>
      </c>
      <c r="K456" s="174"/>
    </row>
    <row r="457" spans="1:11" outlineLevel="1" x14ac:dyDescent="0.2">
      <c r="A457" s="168"/>
      <c r="B457" s="158"/>
      <c r="C457" s="169"/>
      <c r="D457" s="169"/>
      <c r="E457" s="182" t="s">
        <v>487</v>
      </c>
      <c r="F457" s="183" t="s">
        <v>488</v>
      </c>
      <c r="G457" s="307" t="s">
        <v>921</v>
      </c>
      <c r="H457" s="180"/>
      <c r="I457" s="150">
        <f t="shared" si="52"/>
        <v>0</v>
      </c>
      <c r="J457" s="224"/>
      <c r="K457" s="217" t="s">
        <v>1083</v>
      </c>
    </row>
    <row r="458" spans="1:11" ht="25.5" outlineLevel="1" x14ac:dyDescent="0.2">
      <c r="A458" s="168"/>
      <c r="B458" s="158"/>
      <c r="C458" s="169"/>
      <c r="D458" s="169"/>
      <c r="E458" s="197" t="s">
        <v>953</v>
      </c>
      <c r="F458" s="157" t="s">
        <v>954</v>
      </c>
      <c r="G458" s="179">
        <v>1</v>
      </c>
      <c r="H458" s="180"/>
      <c r="I458" s="150">
        <f t="shared" si="52"/>
        <v>0</v>
      </c>
      <c r="J458" s="173"/>
      <c r="K458" s="217" t="s">
        <v>917</v>
      </c>
    </row>
    <row r="459" spans="1:11" ht="25.5" outlineLevel="1" x14ac:dyDescent="0.2">
      <c r="A459" s="175"/>
      <c r="B459" s="161"/>
      <c r="C459" s="176"/>
      <c r="D459" s="176"/>
      <c r="E459" s="182" t="s">
        <v>243</v>
      </c>
      <c r="F459" s="183" t="s">
        <v>484</v>
      </c>
      <c r="G459" s="179">
        <v>1</v>
      </c>
      <c r="H459" s="180"/>
      <c r="I459" s="150">
        <f>H459*IF(G459="AR", 1, G459)</f>
        <v>0</v>
      </c>
      <c r="J459" s="191"/>
      <c r="K459" s="217"/>
    </row>
    <row r="460" spans="1:11" outlineLevel="1" x14ac:dyDescent="0.2">
      <c r="A460" s="168" t="s">
        <v>349</v>
      </c>
      <c r="B460" s="158" t="s">
        <v>873</v>
      </c>
      <c r="C460" s="169" t="s">
        <v>303</v>
      </c>
      <c r="D460" s="169">
        <v>1</v>
      </c>
      <c r="E460" s="170"/>
      <c r="F460" s="158"/>
      <c r="G460" s="171"/>
      <c r="H460" s="180"/>
      <c r="I460" s="172"/>
      <c r="J460" s="203">
        <f>SUM(I461:I462)*D460</f>
        <v>0</v>
      </c>
      <c r="K460" s="174"/>
    </row>
    <row r="461" spans="1:11" outlineLevel="1" x14ac:dyDescent="0.2">
      <c r="A461" s="168"/>
      <c r="B461" s="158"/>
      <c r="C461" s="169"/>
      <c r="D461" s="169"/>
      <c r="E461" s="182" t="s">
        <v>487</v>
      </c>
      <c r="F461" s="183" t="s">
        <v>488</v>
      </c>
      <c r="G461" s="307" t="s">
        <v>921</v>
      </c>
      <c r="H461" s="180"/>
      <c r="I461" s="150">
        <f>H461*IF(G461="AR", 1, G461)</f>
        <v>0</v>
      </c>
      <c r="J461" s="224"/>
      <c r="K461" s="217" t="s">
        <v>1088</v>
      </c>
    </row>
    <row r="462" spans="1:11" ht="25.5" outlineLevel="1" x14ac:dyDescent="0.2">
      <c r="A462" s="175"/>
      <c r="B462" s="161"/>
      <c r="C462" s="176"/>
      <c r="D462" s="176"/>
      <c r="E462" s="182" t="s">
        <v>243</v>
      </c>
      <c r="F462" s="183" t="s">
        <v>484</v>
      </c>
      <c r="G462" s="179">
        <v>1</v>
      </c>
      <c r="H462" s="180"/>
      <c r="I462" s="150">
        <f>H462*IF(G462="AR", 1, G462)</f>
        <v>0</v>
      </c>
      <c r="J462" s="150"/>
      <c r="K462" s="217"/>
    </row>
    <row r="463" spans="1:11" outlineLevel="1" x14ac:dyDescent="0.2">
      <c r="A463" s="268" t="s">
        <v>349</v>
      </c>
      <c r="B463" s="263" t="s">
        <v>546</v>
      </c>
      <c r="C463" s="269" t="s">
        <v>247</v>
      </c>
      <c r="D463" s="269">
        <v>1</v>
      </c>
      <c r="E463" s="271"/>
      <c r="F463" s="254"/>
      <c r="G463" s="259"/>
      <c r="H463" s="180"/>
      <c r="I463" s="279"/>
      <c r="J463" s="256"/>
      <c r="K463" s="257" t="s">
        <v>241</v>
      </c>
    </row>
    <row r="464" spans="1:11" outlineLevel="1" x14ac:dyDescent="0.2">
      <c r="A464" s="268" t="s">
        <v>349</v>
      </c>
      <c r="B464" s="263" t="s">
        <v>874</v>
      </c>
      <c r="C464" s="269" t="s">
        <v>247</v>
      </c>
      <c r="D464" s="269">
        <v>1</v>
      </c>
      <c r="E464" s="271"/>
      <c r="F464" s="254"/>
      <c r="G464" s="259"/>
      <c r="H464" s="180"/>
      <c r="I464" s="279"/>
      <c r="J464" s="256"/>
      <c r="K464" s="257" t="s">
        <v>241</v>
      </c>
    </row>
    <row r="465" spans="1:11" outlineLevel="1" x14ac:dyDescent="0.2">
      <c r="A465" s="268" t="s">
        <v>349</v>
      </c>
      <c r="B465" s="263" t="s">
        <v>547</v>
      </c>
      <c r="C465" s="269" t="s">
        <v>247</v>
      </c>
      <c r="D465" s="269">
        <v>3</v>
      </c>
      <c r="E465" s="271"/>
      <c r="F465" s="254"/>
      <c r="G465" s="259"/>
      <c r="H465" s="180"/>
      <c r="I465" s="279"/>
      <c r="J465" s="256"/>
      <c r="K465" s="257" t="s">
        <v>241</v>
      </c>
    </row>
    <row r="466" spans="1:11" outlineLevel="1" x14ac:dyDescent="0.2">
      <c r="A466" s="168" t="s">
        <v>349</v>
      </c>
      <c r="B466" s="158" t="s">
        <v>499</v>
      </c>
      <c r="C466" s="169" t="s">
        <v>305</v>
      </c>
      <c r="D466" s="169">
        <v>3</v>
      </c>
      <c r="E466" s="170"/>
      <c r="F466" s="158"/>
      <c r="G466" s="171"/>
      <c r="H466" s="180"/>
      <c r="I466" s="172"/>
      <c r="J466" s="172">
        <f>SUM(I467:I474)*D466</f>
        <v>0</v>
      </c>
      <c r="K466" s="174"/>
    </row>
    <row r="467" spans="1:11" outlineLevel="1" x14ac:dyDescent="0.2">
      <c r="A467" s="175"/>
      <c r="B467" s="161"/>
      <c r="C467" s="176"/>
      <c r="D467" s="176"/>
      <c r="E467" s="156" t="s">
        <v>501</v>
      </c>
      <c r="F467" s="157" t="s">
        <v>502</v>
      </c>
      <c r="G467" s="179">
        <v>1</v>
      </c>
      <c r="H467" s="180"/>
      <c r="I467" s="150">
        <f t="shared" ref="I467:I474" si="53">H467*IF(G467="AR", 1, G467)</f>
        <v>0</v>
      </c>
      <c r="J467" s="204"/>
      <c r="K467" s="217"/>
    </row>
    <row r="468" spans="1:11" ht="25.5" outlineLevel="1" x14ac:dyDescent="0.2">
      <c r="A468" s="175"/>
      <c r="B468" s="161"/>
      <c r="C468" s="176"/>
      <c r="D468" s="176"/>
      <c r="E468" s="156" t="s">
        <v>482</v>
      </c>
      <c r="F468" s="157" t="s">
        <v>483</v>
      </c>
      <c r="G468" s="179">
        <v>1</v>
      </c>
      <c r="H468" s="180"/>
      <c r="I468" s="150">
        <f t="shared" si="53"/>
        <v>0</v>
      </c>
      <c r="J468" s="204"/>
      <c r="K468" s="217"/>
    </row>
    <row r="469" spans="1:11" ht="25.5" outlineLevel="1" x14ac:dyDescent="0.2">
      <c r="A469" s="175"/>
      <c r="B469" s="161"/>
      <c r="C469" s="176"/>
      <c r="D469" s="176"/>
      <c r="E469" s="156" t="s">
        <v>385</v>
      </c>
      <c r="F469" s="157" t="s">
        <v>386</v>
      </c>
      <c r="G469" s="179">
        <v>1</v>
      </c>
      <c r="H469" s="180"/>
      <c r="I469" s="150">
        <f t="shared" si="53"/>
        <v>0</v>
      </c>
      <c r="J469" s="151"/>
      <c r="K469" s="217"/>
    </row>
    <row r="470" spans="1:11" ht="25.5" outlineLevel="1" x14ac:dyDescent="0.2">
      <c r="A470" s="175"/>
      <c r="B470" s="161"/>
      <c r="C470" s="176"/>
      <c r="D470" s="176"/>
      <c r="E470" s="156" t="s">
        <v>306</v>
      </c>
      <c r="F470" s="157" t="s">
        <v>503</v>
      </c>
      <c r="G470" s="179">
        <v>1</v>
      </c>
      <c r="H470" s="180"/>
      <c r="I470" s="150">
        <f t="shared" si="53"/>
        <v>0</v>
      </c>
      <c r="J470" s="151"/>
      <c r="K470" s="217"/>
    </row>
    <row r="471" spans="1:11" ht="25.5" outlineLevel="1" x14ac:dyDescent="0.2">
      <c r="A471" s="175"/>
      <c r="B471" s="161"/>
      <c r="C471" s="176"/>
      <c r="D471" s="176"/>
      <c r="E471" s="156" t="s">
        <v>243</v>
      </c>
      <c r="F471" s="157" t="s">
        <v>484</v>
      </c>
      <c r="G471" s="179">
        <v>1</v>
      </c>
      <c r="H471" s="180"/>
      <c r="I471" s="150">
        <f t="shared" si="53"/>
        <v>0</v>
      </c>
      <c r="J471" s="151"/>
      <c r="K471" s="217"/>
    </row>
    <row r="472" spans="1:11" ht="25.5" outlineLevel="1" x14ac:dyDescent="0.2">
      <c r="A472" s="175"/>
      <c r="B472" s="161"/>
      <c r="C472" s="176"/>
      <c r="D472" s="176"/>
      <c r="E472" s="156" t="s">
        <v>504</v>
      </c>
      <c r="F472" s="157" t="s">
        <v>505</v>
      </c>
      <c r="G472" s="179">
        <v>1</v>
      </c>
      <c r="H472" s="180"/>
      <c r="I472" s="150">
        <f t="shared" si="53"/>
        <v>0</v>
      </c>
      <c r="J472" s="151"/>
      <c r="K472" s="217"/>
    </row>
    <row r="473" spans="1:11" outlineLevel="1" x14ac:dyDescent="0.2">
      <c r="A473" s="175"/>
      <c r="B473" s="161"/>
      <c r="C473" s="176"/>
      <c r="D473" s="176"/>
      <c r="E473" s="156" t="s">
        <v>506</v>
      </c>
      <c r="F473" s="157" t="s">
        <v>507</v>
      </c>
      <c r="G473" s="179">
        <v>1</v>
      </c>
      <c r="H473" s="180"/>
      <c r="I473" s="150">
        <f t="shared" si="53"/>
        <v>0</v>
      </c>
      <c r="J473" s="151"/>
      <c r="K473" s="217"/>
    </row>
    <row r="474" spans="1:11" outlineLevel="1" x14ac:dyDescent="0.2">
      <c r="A474" s="175"/>
      <c r="B474" s="161"/>
      <c r="C474" s="176"/>
      <c r="D474" s="176"/>
      <c r="E474" s="156" t="s">
        <v>508</v>
      </c>
      <c r="F474" s="157" t="s">
        <v>509</v>
      </c>
      <c r="G474" s="179">
        <v>1</v>
      </c>
      <c r="H474" s="180"/>
      <c r="I474" s="150">
        <f t="shared" si="53"/>
        <v>0</v>
      </c>
      <c r="J474" s="151"/>
      <c r="K474" s="217"/>
    </row>
    <row r="475" spans="1:11" outlineLevel="1" x14ac:dyDescent="0.2">
      <c r="A475" s="168" t="s">
        <v>349</v>
      </c>
      <c r="B475" s="158" t="s">
        <v>545</v>
      </c>
      <c r="C475" s="169" t="s">
        <v>305</v>
      </c>
      <c r="D475" s="169">
        <v>1</v>
      </c>
      <c r="E475" s="170"/>
      <c r="F475" s="158"/>
      <c r="G475" s="171"/>
      <c r="H475" s="180"/>
      <c r="I475" s="172"/>
      <c r="J475" s="172">
        <f>SUM(I476:I483)*D475</f>
        <v>0</v>
      </c>
      <c r="K475" s="174"/>
    </row>
    <row r="476" spans="1:11" outlineLevel="1" x14ac:dyDescent="0.2">
      <c r="A476" s="175"/>
      <c r="B476" s="161"/>
      <c r="C476" s="176"/>
      <c r="D476" s="176"/>
      <c r="E476" s="156" t="s">
        <v>501</v>
      </c>
      <c r="F476" s="157" t="s">
        <v>502</v>
      </c>
      <c r="G476" s="179">
        <v>1</v>
      </c>
      <c r="H476" s="180"/>
      <c r="I476" s="150">
        <f t="shared" ref="I476:I483" si="54">H476*IF(G476="AR", 1, G476)</f>
        <v>0</v>
      </c>
      <c r="J476" s="204"/>
      <c r="K476" s="217"/>
    </row>
    <row r="477" spans="1:11" ht="25.5" outlineLevel="1" x14ac:dyDescent="0.2">
      <c r="A477" s="175"/>
      <c r="B477" s="161"/>
      <c r="C477" s="176"/>
      <c r="D477" s="176"/>
      <c r="E477" s="156" t="s">
        <v>482</v>
      </c>
      <c r="F477" s="157" t="s">
        <v>483</v>
      </c>
      <c r="G477" s="179">
        <v>1</v>
      </c>
      <c r="H477" s="180"/>
      <c r="I477" s="150">
        <f t="shared" si="54"/>
        <v>0</v>
      </c>
      <c r="J477" s="204"/>
      <c r="K477" s="217"/>
    </row>
    <row r="478" spans="1:11" ht="25.5" outlineLevel="1" x14ac:dyDescent="0.2">
      <c r="A478" s="175"/>
      <c r="B478" s="161"/>
      <c r="C478" s="176"/>
      <c r="D478" s="176"/>
      <c r="E478" s="156" t="s">
        <v>385</v>
      </c>
      <c r="F478" s="157" t="s">
        <v>386</v>
      </c>
      <c r="G478" s="179">
        <v>1</v>
      </c>
      <c r="H478" s="180"/>
      <c r="I478" s="150">
        <f t="shared" si="54"/>
        <v>0</v>
      </c>
      <c r="J478" s="151"/>
      <c r="K478" s="217"/>
    </row>
    <row r="479" spans="1:11" ht="25.5" outlineLevel="1" x14ac:dyDescent="0.2">
      <c r="A479" s="175"/>
      <c r="B479" s="161"/>
      <c r="C479" s="176"/>
      <c r="D479" s="176"/>
      <c r="E479" s="156" t="s">
        <v>306</v>
      </c>
      <c r="F479" s="157" t="s">
        <v>503</v>
      </c>
      <c r="G479" s="179">
        <v>1</v>
      </c>
      <c r="H479" s="180"/>
      <c r="I479" s="150">
        <f t="shared" si="54"/>
        <v>0</v>
      </c>
      <c r="J479" s="151"/>
      <c r="K479" s="217"/>
    </row>
    <row r="480" spans="1:11" ht="25.5" outlineLevel="1" x14ac:dyDescent="0.2">
      <c r="A480" s="175"/>
      <c r="B480" s="161"/>
      <c r="C480" s="176"/>
      <c r="D480" s="176"/>
      <c r="E480" s="156" t="s">
        <v>243</v>
      </c>
      <c r="F480" s="157" t="s">
        <v>484</v>
      </c>
      <c r="G480" s="179">
        <v>1</v>
      </c>
      <c r="H480" s="180"/>
      <c r="I480" s="150">
        <f t="shared" si="54"/>
        <v>0</v>
      </c>
      <c r="J480" s="151"/>
      <c r="K480" s="217"/>
    </row>
    <row r="481" spans="1:11" ht="25.5" outlineLevel="1" x14ac:dyDescent="0.2">
      <c r="A481" s="175"/>
      <c r="B481" s="161"/>
      <c r="C481" s="176"/>
      <c r="D481" s="176"/>
      <c r="E481" s="156" t="s">
        <v>504</v>
      </c>
      <c r="F481" s="157" t="s">
        <v>505</v>
      </c>
      <c r="G481" s="179">
        <v>1</v>
      </c>
      <c r="H481" s="180"/>
      <c r="I481" s="150">
        <f t="shared" si="54"/>
        <v>0</v>
      </c>
      <c r="J481" s="151"/>
      <c r="K481" s="217"/>
    </row>
    <row r="482" spans="1:11" outlineLevel="1" x14ac:dyDescent="0.2">
      <c r="A482" s="175"/>
      <c r="B482" s="161"/>
      <c r="C482" s="176"/>
      <c r="D482" s="176"/>
      <c r="E482" s="156" t="s">
        <v>506</v>
      </c>
      <c r="F482" s="157" t="s">
        <v>507</v>
      </c>
      <c r="G482" s="179">
        <v>1</v>
      </c>
      <c r="H482" s="180"/>
      <c r="I482" s="150">
        <f t="shared" si="54"/>
        <v>0</v>
      </c>
      <c r="J482" s="151"/>
      <c r="K482" s="217"/>
    </row>
    <row r="483" spans="1:11" outlineLevel="1" x14ac:dyDescent="0.2">
      <c r="A483" s="175"/>
      <c r="B483" s="161"/>
      <c r="C483" s="176"/>
      <c r="D483" s="176"/>
      <c r="E483" s="156" t="s">
        <v>508</v>
      </c>
      <c r="F483" s="157" t="s">
        <v>509</v>
      </c>
      <c r="G483" s="179">
        <v>1</v>
      </c>
      <c r="H483" s="180"/>
      <c r="I483" s="150">
        <f t="shared" si="54"/>
        <v>0</v>
      </c>
      <c r="J483" s="151"/>
      <c r="K483" s="217"/>
    </row>
    <row r="484" spans="1:11" outlineLevel="1" x14ac:dyDescent="0.2">
      <c r="A484" s="168" t="s">
        <v>349</v>
      </c>
      <c r="B484" s="158" t="s">
        <v>500</v>
      </c>
      <c r="C484" s="169" t="s">
        <v>270</v>
      </c>
      <c r="D484" s="169">
        <v>1</v>
      </c>
      <c r="E484" s="170"/>
      <c r="F484" s="158"/>
      <c r="G484" s="171"/>
      <c r="H484" s="180"/>
      <c r="I484" s="172"/>
      <c r="J484" s="172">
        <f>SUM(I485:I485)*D484</f>
        <v>0</v>
      </c>
      <c r="K484" s="174"/>
    </row>
    <row r="485" spans="1:11" outlineLevel="1" x14ac:dyDescent="0.2">
      <c r="A485" s="175"/>
      <c r="B485" s="161"/>
      <c r="C485" s="176"/>
      <c r="D485" s="176"/>
      <c r="E485" s="156" t="s">
        <v>492</v>
      </c>
      <c r="F485" s="157" t="s">
        <v>493</v>
      </c>
      <c r="G485" s="179">
        <v>1</v>
      </c>
      <c r="H485" s="180"/>
      <c r="I485" s="150">
        <f t="shared" ref="I485" si="55">H485*IF(G485="AR", 1, G485)</f>
        <v>0</v>
      </c>
      <c r="J485" s="204"/>
      <c r="K485" s="217"/>
    </row>
    <row r="486" spans="1:11" ht="15.75" x14ac:dyDescent="0.25">
      <c r="A486" s="137" t="s">
        <v>354</v>
      </c>
      <c r="B486" s="138"/>
      <c r="C486" s="139"/>
      <c r="D486" s="139">
        <f>SUM(D487:D548)</f>
        <v>17</v>
      </c>
      <c r="E486" s="141"/>
      <c r="F486" s="138"/>
      <c r="G486" s="142"/>
      <c r="H486" s="166"/>
      <c r="I486" s="167"/>
      <c r="J486" s="144">
        <f>SUM(J487:J548)</f>
        <v>0</v>
      </c>
      <c r="K486" s="145"/>
    </row>
    <row r="487" spans="1:11" ht="25.5" outlineLevel="1" x14ac:dyDescent="0.2">
      <c r="A487" s="168" t="s">
        <v>355</v>
      </c>
      <c r="B487" s="158" t="s">
        <v>548</v>
      </c>
      <c r="C487" s="169" t="s">
        <v>362</v>
      </c>
      <c r="D487" s="169">
        <v>1</v>
      </c>
      <c r="E487" s="170"/>
      <c r="F487" s="158"/>
      <c r="G487" s="171"/>
      <c r="H487" s="180"/>
      <c r="I487" s="172"/>
      <c r="J487" s="173">
        <f>SUM(I488:I490)*D487</f>
        <v>0</v>
      </c>
      <c r="K487" s="174"/>
    </row>
    <row r="488" spans="1:11" ht="25.5" outlineLevel="1" x14ac:dyDescent="0.2">
      <c r="A488" s="175"/>
      <c r="B488" s="161"/>
      <c r="C488" s="176"/>
      <c r="D488" s="176"/>
      <c r="E488" s="156" t="s">
        <v>250</v>
      </c>
      <c r="F488" s="157" t="s">
        <v>251</v>
      </c>
      <c r="G488" s="179">
        <v>1</v>
      </c>
      <c r="H488" s="180"/>
      <c r="I488" s="150">
        <f t="shared" ref="I488:I490" si="56">H488*IF(G488="AR", 1, G488)</f>
        <v>0</v>
      </c>
      <c r="J488" s="191"/>
      <c r="K488" s="217"/>
    </row>
    <row r="489" spans="1:11" ht="25.5" outlineLevel="1" x14ac:dyDescent="0.2">
      <c r="A489" s="175"/>
      <c r="B489" s="161"/>
      <c r="C489" s="176"/>
      <c r="D489" s="176"/>
      <c r="E489" s="177" t="s">
        <v>549</v>
      </c>
      <c r="F489" s="178" t="s">
        <v>550</v>
      </c>
      <c r="G489" s="179">
        <v>1</v>
      </c>
      <c r="H489" s="180"/>
      <c r="I489" s="150">
        <f t="shared" si="56"/>
        <v>0</v>
      </c>
      <c r="J489" s="191"/>
      <c r="K489" s="217"/>
    </row>
    <row r="490" spans="1:11" ht="25.5" outlineLevel="1" x14ac:dyDescent="0.2">
      <c r="A490" s="175"/>
      <c r="B490" s="161"/>
      <c r="C490" s="176"/>
      <c r="D490" s="176"/>
      <c r="E490" s="177" t="s">
        <v>363</v>
      </c>
      <c r="F490" s="178" t="s">
        <v>551</v>
      </c>
      <c r="G490" s="179">
        <v>1</v>
      </c>
      <c r="H490" s="180"/>
      <c r="I490" s="150">
        <f t="shared" si="56"/>
        <v>0</v>
      </c>
      <c r="J490" s="191"/>
      <c r="K490" s="282"/>
    </row>
    <row r="491" spans="1:11" ht="25.5" outlineLevel="1" x14ac:dyDescent="0.2">
      <c r="A491" s="168" t="s">
        <v>355</v>
      </c>
      <c r="B491" s="158" t="s">
        <v>552</v>
      </c>
      <c r="C491" s="169" t="s">
        <v>356</v>
      </c>
      <c r="D491" s="169">
        <v>5</v>
      </c>
      <c r="E491" s="170"/>
      <c r="F491" s="158"/>
      <c r="G491" s="171"/>
      <c r="H491" s="180"/>
      <c r="I491" s="172"/>
      <c r="J491" s="173">
        <f>SUM(I492:I501)*D491</f>
        <v>0</v>
      </c>
      <c r="K491" s="174"/>
    </row>
    <row r="492" spans="1:11" outlineLevel="1" x14ac:dyDescent="0.2">
      <c r="A492" s="175"/>
      <c r="B492" s="161"/>
      <c r="C492" s="176"/>
      <c r="D492" s="176"/>
      <c r="E492" s="156" t="s">
        <v>501</v>
      </c>
      <c r="F492" s="157" t="s">
        <v>502</v>
      </c>
      <c r="G492" s="179">
        <v>1</v>
      </c>
      <c r="H492" s="180"/>
      <c r="I492" s="150">
        <f t="shared" ref="I492:I501" si="57">H492*IF(G492="AR", 1, G492)</f>
        <v>0</v>
      </c>
      <c r="J492" s="191"/>
      <c r="K492" s="217"/>
    </row>
    <row r="493" spans="1:11" ht="25.5" outlineLevel="1" x14ac:dyDescent="0.2">
      <c r="A493" s="175"/>
      <c r="B493" s="161"/>
      <c r="C493" s="176"/>
      <c r="D493" s="176"/>
      <c r="E493" s="177" t="s">
        <v>482</v>
      </c>
      <c r="F493" s="178" t="s">
        <v>483</v>
      </c>
      <c r="G493" s="179">
        <v>1</v>
      </c>
      <c r="H493" s="180"/>
      <c r="I493" s="150">
        <f t="shared" si="57"/>
        <v>0</v>
      </c>
      <c r="J493" s="191"/>
      <c r="K493" s="217" t="s">
        <v>894</v>
      </c>
    </row>
    <row r="494" spans="1:11" outlineLevel="1" x14ac:dyDescent="0.2">
      <c r="A494" s="175"/>
      <c r="B494" s="161"/>
      <c r="C494" s="176"/>
      <c r="D494" s="176"/>
      <c r="E494" s="177" t="s">
        <v>527</v>
      </c>
      <c r="F494" s="178" t="s">
        <v>528</v>
      </c>
      <c r="G494" s="179">
        <v>1</v>
      </c>
      <c r="H494" s="180"/>
      <c r="I494" s="150">
        <f t="shared" si="57"/>
        <v>0</v>
      </c>
      <c r="J494" s="191"/>
      <c r="K494" s="217" t="s">
        <v>893</v>
      </c>
    </row>
    <row r="495" spans="1:11" outlineLevel="1" x14ac:dyDescent="0.2">
      <c r="A495" s="175"/>
      <c r="B495" s="161"/>
      <c r="C495" s="176"/>
      <c r="D495" s="176"/>
      <c r="E495" s="177" t="s">
        <v>529</v>
      </c>
      <c r="F495" s="178" t="s">
        <v>530</v>
      </c>
      <c r="G495" s="179">
        <v>1</v>
      </c>
      <c r="H495" s="180"/>
      <c r="I495" s="150">
        <f t="shared" si="57"/>
        <v>0</v>
      </c>
      <c r="J495" s="191"/>
      <c r="K495" s="217" t="s">
        <v>893</v>
      </c>
    </row>
    <row r="496" spans="1:11" ht="25.5" outlineLevel="1" x14ac:dyDescent="0.2">
      <c r="A496" s="175"/>
      <c r="B496" s="161"/>
      <c r="C496" s="176"/>
      <c r="D496" s="176"/>
      <c r="E496" s="177" t="s">
        <v>243</v>
      </c>
      <c r="F496" s="178" t="s">
        <v>484</v>
      </c>
      <c r="G496" s="179">
        <v>1</v>
      </c>
      <c r="H496" s="180"/>
      <c r="I496" s="150">
        <f t="shared" si="57"/>
        <v>0</v>
      </c>
      <c r="J496" s="191"/>
      <c r="K496" s="217"/>
    </row>
    <row r="497" spans="1:11" outlineLevel="1" x14ac:dyDescent="0.2">
      <c r="A497" s="175"/>
      <c r="B497" s="161"/>
      <c r="C497" s="176"/>
      <c r="D497" s="176"/>
      <c r="E497" s="177" t="s">
        <v>468</v>
      </c>
      <c r="F497" s="178" t="s">
        <v>469</v>
      </c>
      <c r="G497" s="179">
        <v>1</v>
      </c>
      <c r="H497" s="180"/>
      <c r="I497" s="150">
        <f t="shared" si="57"/>
        <v>0</v>
      </c>
      <c r="J497" s="191"/>
      <c r="K497" s="217" t="s">
        <v>893</v>
      </c>
    </row>
    <row r="498" spans="1:11" outlineLevel="1" x14ac:dyDescent="0.2">
      <c r="A498" s="175"/>
      <c r="B498" s="161"/>
      <c r="C498" s="176"/>
      <c r="D498" s="176"/>
      <c r="E498" s="182" t="s">
        <v>928</v>
      </c>
      <c r="F498" s="183" t="s">
        <v>931</v>
      </c>
      <c r="G498" s="12">
        <v>1</v>
      </c>
      <c r="H498" s="180"/>
      <c r="I498" s="150">
        <f t="shared" si="57"/>
        <v>0</v>
      </c>
      <c r="J498" s="191"/>
      <c r="K498" s="217"/>
    </row>
    <row r="499" spans="1:11" outlineLevel="1" x14ac:dyDescent="0.2">
      <c r="A499" s="175"/>
      <c r="B499" s="161"/>
      <c r="C499" s="176"/>
      <c r="D499" s="176"/>
      <c r="E499" s="182" t="s">
        <v>276</v>
      </c>
      <c r="F499" s="183" t="s">
        <v>961</v>
      </c>
      <c r="G499" s="12">
        <v>10</v>
      </c>
      <c r="H499" s="180"/>
      <c r="I499" s="150">
        <f t="shared" si="57"/>
        <v>0</v>
      </c>
      <c r="J499" s="191"/>
      <c r="K499" s="217" t="s">
        <v>1095</v>
      </c>
    </row>
    <row r="500" spans="1:11" outlineLevel="1" x14ac:dyDescent="0.2">
      <c r="A500" s="175"/>
      <c r="B500" s="161"/>
      <c r="C500" s="176"/>
      <c r="D500" s="176"/>
      <c r="E500" s="182" t="s">
        <v>929</v>
      </c>
      <c r="F500" s="178" t="s">
        <v>926</v>
      </c>
      <c r="G500" s="12">
        <v>1</v>
      </c>
      <c r="H500" s="180"/>
      <c r="I500" s="150">
        <f t="shared" si="57"/>
        <v>0</v>
      </c>
      <c r="J500" s="198"/>
      <c r="K500" s="217"/>
    </row>
    <row r="501" spans="1:11" outlineLevel="1" x14ac:dyDescent="0.2">
      <c r="A501" s="175"/>
      <c r="B501" s="161"/>
      <c r="C501" s="176"/>
      <c r="D501" s="176"/>
      <c r="E501" s="182" t="s">
        <v>487</v>
      </c>
      <c r="F501" s="183" t="s">
        <v>488</v>
      </c>
      <c r="G501" s="307" t="s">
        <v>921</v>
      </c>
      <c r="H501" s="180"/>
      <c r="I501" s="150">
        <f t="shared" si="57"/>
        <v>0</v>
      </c>
      <c r="J501" s="198"/>
      <c r="K501" s="217" t="s">
        <v>1047</v>
      </c>
    </row>
    <row r="502" spans="1:11" outlineLevel="1" x14ac:dyDescent="0.2">
      <c r="A502" s="168" t="s">
        <v>355</v>
      </c>
      <c r="B502" s="158" t="s">
        <v>555</v>
      </c>
      <c r="C502" s="169" t="s">
        <v>357</v>
      </c>
      <c r="D502" s="169">
        <v>1</v>
      </c>
      <c r="E502" s="170"/>
      <c r="F502" s="158"/>
      <c r="G502" s="171"/>
      <c r="H502" s="180"/>
      <c r="I502" s="172"/>
      <c r="J502" s="173">
        <f>SUM(I503:I511)*D502</f>
        <v>0</v>
      </c>
      <c r="K502" s="174"/>
    </row>
    <row r="503" spans="1:11" outlineLevel="1" x14ac:dyDescent="0.2">
      <c r="A503" s="175"/>
      <c r="B503" s="161"/>
      <c r="C503" s="176"/>
      <c r="D503" s="176"/>
      <c r="E503" s="156" t="s">
        <v>256</v>
      </c>
      <c r="F503" s="157" t="s">
        <v>467</v>
      </c>
      <c r="G503" s="179">
        <v>1</v>
      </c>
      <c r="H503" s="180"/>
      <c r="I503" s="150">
        <f t="shared" ref="I503:I511" si="58">H503*IF(G503="AR", 1, G503)</f>
        <v>0</v>
      </c>
      <c r="J503" s="191"/>
      <c r="K503" s="217"/>
    </row>
    <row r="504" spans="1:11" ht="25.5" outlineLevel="1" x14ac:dyDescent="0.2">
      <c r="A504" s="175"/>
      <c r="B504" s="161"/>
      <c r="C504" s="176"/>
      <c r="D504" s="176"/>
      <c r="E504" s="177" t="s">
        <v>250</v>
      </c>
      <c r="F504" s="178" t="s">
        <v>251</v>
      </c>
      <c r="G504" s="179">
        <v>1</v>
      </c>
      <c r="H504" s="180"/>
      <c r="I504" s="150">
        <f t="shared" si="58"/>
        <v>0</v>
      </c>
      <c r="J504" s="191"/>
      <c r="K504" s="217"/>
    </row>
    <row r="505" spans="1:11" ht="25.5" outlineLevel="1" x14ac:dyDescent="0.2">
      <c r="A505" s="175"/>
      <c r="B505" s="161"/>
      <c r="C505" s="176"/>
      <c r="D505" s="176"/>
      <c r="E505" s="177" t="s">
        <v>243</v>
      </c>
      <c r="F505" s="178" t="s">
        <v>484</v>
      </c>
      <c r="G505" s="179">
        <v>1</v>
      </c>
      <c r="H505" s="180"/>
      <c r="I505" s="150">
        <f t="shared" si="58"/>
        <v>0</v>
      </c>
      <c r="J505" s="191"/>
      <c r="K505" s="217"/>
    </row>
    <row r="506" spans="1:11" outlineLevel="1" x14ac:dyDescent="0.2">
      <c r="A506" s="175"/>
      <c r="B506" s="161"/>
      <c r="C506" s="176"/>
      <c r="D506" s="176"/>
      <c r="E506" s="177" t="s">
        <v>928</v>
      </c>
      <c r="F506" s="178" t="s">
        <v>927</v>
      </c>
      <c r="G506" s="179">
        <v>1</v>
      </c>
      <c r="H506" s="180"/>
      <c r="I506" s="150">
        <f t="shared" si="58"/>
        <v>0</v>
      </c>
      <c r="J506" s="191"/>
      <c r="K506" s="217"/>
    </row>
    <row r="507" spans="1:11" outlineLevel="1" x14ac:dyDescent="0.2">
      <c r="A507" s="175"/>
      <c r="B507" s="161"/>
      <c r="C507" s="176"/>
      <c r="D507" s="176"/>
      <c r="E507" s="177" t="s">
        <v>923</v>
      </c>
      <c r="F507" s="178" t="s">
        <v>925</v>
      </c>
      <c r="G507" s="179">
        <v>1</v>
      </c>
      <c r="H507" s="180"/>
      <c r="I507" s="150">
        <f t="shared" si="58"/>
        <v>0</v>
      </c>
      <c r="J507" s="191"/>
      <c r="K507" s="217"/>
    </row>
    <row r="508" spans="1:11" ht="25.5" outlineLevel="1" x14ac:dyDescent="0.2">
      <c r="A508" s="175"/>
      <c r="B508" s="161"/>
      <c r="C508" s="176"/>
      <c r="D508" s="176"/>
      <c r="E508" s="177" t="s">
        <v>287</v>
      </c>
      <c r="F508" s="178" t="s">
        <v>288</v>
      </c>
      <c r="G508" s="179">
        <v>1</v>
      </c>
      <c r="H508" s="180"/>
      <c r="I508" s="150">
        <f t="shared" si="58"/>
        <v>0</v>
      </c>
      <c r="J508" s="191"/>
      <c r="K508" s="217"/>
    </row>
    <row r="509" spans="1:11" outlineLevel="1" x14ac:dyDescent="0.2">
      <c r="A509" s="175"/>
      <c r="B509" s="161"/>
      <c r="C509" s="176"/>
      <c r="D509" s="176"/>
      <c r="E509" s="182" t="s">
        <v>487</v>
      </c>
      <c r="F509" s="183" t="s">
        <v>488</v>
      </c>
      <c r="G509" s="311" t="s">
        <v>921</v>
      </c>
      <c r="H509" s="180"/>
      <c r="I509" s="150">
        <f t="shared" si="58"/>
        <v>0</v>
      </c>
      <c r="J509" s="198"/>
      <c r="K509" s="217" t="s">
        <v>1048</v>
      </c>
    </row>
    <row r="510" spans="1:11" outlineLevel="1" x14ac:dyDescent="0.2">
      <c r="A510" s="175"/>
      <c r="B510" s="161"/>
      <c r="C510" s="176"/>
      <c r="D510" s="176"/>
      <c r="E510" s="177" t="s">
        <v>934</v>
      </c>
      <c r="F510" s="178" t="s">
        <v>895</v>
      </c>
      <c r="G510" s="179">
        <v>1</v>
      </c>
      <c r="H510" s="180"/>
      <c r="I510" s="150">
        <f t="shared" si="58"/>
        <v>0</v>
      </c>
      <c r="J510" s="198"/>
      <c r="K510" s="217"/>
    </row>
    <row r="511" spans="1:11" outlineLevel="1" x14ac:dyDescent="0.2">
      <c r="A511" s="175"/>
      <c r="B511" s="161"/>
      <c r="C511" s="176"/>
      <c r="D511" s="176"/>
      <c r="E511" s="177" t="s">
        <v>935</v>
      </c>
      <c r="F511" s="178" t="s">
        <v>359</v>
      </c>
      <c r="G511" s="179">
        <v>6</v>
      </c>
      <c r="H511" s="180"/>
      <c r="I511" s="150">
        <f t="shared" si="58"/>
        <v>0</v>
      </c>
      <c r="J511" s="191"/>
      <c r="K511" s="217"/>
    </row>
    <row r="512" spans="1:11" outlineLevel="1" x14ac:dyDescent="0.2">
      <c r="A512" s="168" t="s">
        <v>355</v>
      </c>
      <c r="B512" s="158" t="s">
        <v>559</v>
      </c>
      <c r="C512" s="169" t="s">
        <v>360</v>
      </c>
      <c r="D512" s="169">
        <v>1</v>
      </c>
      <c r="E512" s="170"/>
      <c r="F512" s="158"/>
      <c r="G512" s="171"/>
      <c r="H512" s="180"/>
      <c r="I512" s="172"/>
      <c r="J512" s="173">
        <f>SUM(I513:I514)*D512</f>
        <v>0</v>
      </c>
      <c r="K512" s="174"/>
    </row>
    <row r="513" spans="1:11" ht="25.5" outlineLevel="1" x14ac:dyDescent="0.2">
      <c r="A513" s="175"/>
      <c r="B513" s="161"/>
      <c r="C513" s="176"/>
      <c r="D513" s="176"/>
      <c r="E513" s="156" t="s">
        <v>250</v>
      </c>
      <c r="F513" s="157" t="s">
        <v>251</v>
      </c>
      <c r="G513" s="179">
        <v>1</v>
      </c>
      <c r="H513" s="180"/>
      <c r="I513" s="150">
        <f t="shared" ref="I513:I514" si="59">H513*IF(G513="AR", 1, G513)</f>
        <v>0</v>
      </c>
      <c r="J513" s="191"/>
      <c r="K513" s="217"/>
    </row>
    <row r="514" spans="1:11" ht="25.5" outlineLevel="1" x14ac:dyDescent="0.2">
      <c r="A514" s="175"/>
      <c r="B514" s="161"/>
      <c r="C514" s="176"/>
      <c r="D514" s="176"/>
      <c r="E514" s="177" t="s">
        <v>560</v>
      </c>
      <c r="F514" s="178" t="s">
        <v>561</v>
      </c>
      <c r="G514" s="179">
        <v>1</v>
      </c>
      <c r="H514" s="180"/>
      <c r="I514" s="150">
        <f t="shared" si="59"/>
        <v>0</v>
      </c>
      <c r="J514" s="191"/>
      <c r="K514" s="217"/>
    </row>
    <row r="515" spans="1:11" ht="25.5" outlineLevel="1" x14ac:dyDescent="0.2">
      <c r="A515" s="168" t="s">
        <v>355</v>
      </c>
      <c r="B515" s="158" t="s">
        <v>562</v>
      </c>
      <c r="C515" s="169" t="s">
        <v>335</v>
      </c>
      <c r="D515" s="169">
        <v>1</v>
      </c>
      <c r="E515" s="170"/>
      <c r="F515" s="158"/>
      <c r="G515" s="171"/>
      <c r="H515" s="180"/>
      <c r="I515" s="172"/>
      <c r="J515" s="172">
        <f>SUM(I516:I517)*D515</f>
        <v>0</v>
      </c>
      <c r="K515" s="174"/>
    </row>
    <row r="516" spans="1:11" ht="25.5" outlineLevel="1" x14ac:dyDescent="0.2">
      <c r="A516" s="175"/>
      <c r="B516" s="161"/>
      <c r="C516" s="176"/>
      <c r="D516" s="176"/>
      <c r="E516" s="177" t="s">
        <v>250</v>
      </c>
      <c r="F516" s="178" t="s">
        <v>251</v>
      </c>
      <c r="G516" s="179">
        <v>1</v>
      </c>
      <c r="H516" s="180"/>
      <c r="I516" s="150">
        <f t="shared" ref="I516:I517" si="60">H516*IF(G516="AR", 1, G516)</f>
        <v>0</v>
      </c>
      <c r="J516" s="191"/>
      <c r="K516" s="301"/>
    </row>
    <row r="517" spans="1:11" ht="25.5" outlineLevel="1" x14ac:dyDescent="0.2">
      <c r="A517" s="175"/>
      <c r="B517" s="161"/>
      <c r="C517" s="176"/>
      <c r="D517" s="176"/>
      <c r="E517" s="177" t="s">
        <v>243</v>
      </c>
      <c r="F517" s="178" t="s">
        <v>484</v>
      </c>
      <c r="G517" s="179">
        <v>2</v>
      </c>
      <c r="H517" s="180"/>
      <c r="I517" s="150">
        <f t="shared" si="60"/>
        <v>0</v>
      </c>
      <c r="J517" s="191"/>
      <c r="K517" s="301"/>
    </row>
    <row r="518" spans="1:11" outlineLevel="1" x14ac:dyDescent="0.2">
      <c r="A518" s="168" t="s">
        <v>355</v>
      </c>
      <c r="B518" s="158" t="s">
        <v>563</v>
      </c>
      <c r="C518" s="169" t="s">
        <v>267</v>
      </c>
      <c r="D518" s="169">
        <v>1</v>
      </c>
      <c r="E518" s="170"/>
      <c r="F518" s="158"/>
      <c r="G518" s="171"/>
      <c r="H518" s="180"/>
      <c r="I518" s="172"/>
      <c r="J518" s="173">
        <f>SUM(I519:I519)*D518</f>
        <v>0</v>
      </c>
      <c r="K518" s="174"/>
    </row>
    <row r="519" spans="1:11" ht="25.5" outlineLevel="1" x14ac:dyDescent="0.2">
      <c r="A519" s="175"/>
      <c r="B519" s="161"/>
      <c r="C519" s="176"/>
      <c r="D519" s="176"/>
      <c r="E519" s="156" t="s">
        <v>953</v>
      </c>
      <c r="F519" s="157" t="s">
        <v>954</v>
      </c>
      <c r="G519" s="179">
        <v>1</v>
      </c>
      <c r="H519" s="180"/>
      <c r="I519" s="150">
        <f t="shared" ref="I519" si="61">H519*IF(G519="AR", 1, G519)</f>
        <v>0</v>
      </c>
      <c r="J519" s="191"/>
      <c r="K519" s="217" t="s">
        <v>917</v>
      </c>
    </row>
    <row r="520" spans="1:11" outlineLevel="1" x14ac:dyDescent="0.2">
      <c r="A520" s="168" t="s">
        <v>355</v>
      </c>
      <c r="B520" s="158" t="s">
        <v>564</v>
      </c>
      <c r="C520" s="169" t="s">
        <v>444</v>
      </c>
      <c r="D520" s="169">
        <v>1</v>
      </c>
      <c r="E520" s="170"/>
      <c r="F520" s="158"/>
      <c r="G520" s="171"/>
      <c r="H520" s="180"/>
      <c r="I520" s="172"/>
      <c r="J520" s="173">
        <f>SUM(I521:I528)*D520</f>
        <v>0</v>
      </c>
      <c r="K520" s="174"/>
    </row>
    <row r="521" spans="1:11" outlineLevel="1" x14ac:dyDescent="0.2">
      <c r="A521" s="175"/>
      <c r="B521" s="161"/>
      <c r="C521" s="176"/>
      <c r="D521" s="176"/>
      <c r="E521" s="156" t="s">
        <v>345</v>
      </c>
      <c r="F521" s="157" t="s">
        <v>346</v>
      </c>
      <c r="G521" s="179">
        <v>1</v>
      </c>
      <c r="H521" s="180"/>
      <c r="I521" s="150">
        <f t="shared" ref="I521:I534" si="62">H521*IF(G521="AR", 1, G521)</f>
        <v>0</v>
      </c>
      <c r="J521" s="191"/>
      <c r="K521" s="217"/>
    </row>
    <row r="522" spans="1:11" ht="25.5" outlineLevel="1" x14ac:dyDescent="0.2">
      <c r="A522" s="175"/>
      <c r="B522" s="161"/>
      <c r="C522" s="176"/>
      <c r="D522" s="176"/>
      <c r="E522" s="177" t="s">
        <v>250</v>
      </c>
      <c r="F522" s="178" t="s">
        <v>251</v>
      </c>
      <c r="G522" s="179">
        <v>1</v>
      </c>
      <c r="H522" s="180"/>
      <c r="I522" s="150">
        <f t="shared" si="62"/>
        <v>0</v>
      </c>
      <c r="J522" s="191"/>
      <c r="K522" s="217"/>
    </row>
    <row r="523" spans="1:11" ht="25.5" outlineLevel="1" x14ac:dyDescent="0.2">
      <c r="A523" s="175"/>
      <c r="B523" s="161"/>
      <c r="C523" s="176"/>
      <c r="D523" s="176"/>
      <c r="E523" s="177" t="s">
        <v>243</v>
      </c>
      <c r="F523" s="178" t="s">
        <v>484</v>
      </c>
      <c r="G523" s="179">
        <v>1</v>
      </c>
      <c r="H523" s="180"/>
      <c r="I523" s="150">
        <f t="shared" ref="I523" si="63">H523*IF(G523="AR", 1, G523)</f>
        <v>0</v>
      </c>
      <c r="J523" s="191"/>
      <c r="K523" s="217"/>
    </row>
    <row r="524" spans="1:11" outlineLevel="1" x14ac:dyDescent="0.2">
      <c r="A524" s="175"/>
      <c r="B524" s="161"/>
      <c r="C524" s="176"/>
      <c r="D524" s="176"/>
      <c r="E524" s="177" t="s">
        <v>923</v>
      </c>
      <c r="F524" s="178" t="s">
        <v>936</v>
      </c>
      <c r="G524" s="179">
        <v>2</v>
      </c>
      <c r="H524" s="180"/>
      <c r="I524" s="150">
        <f t="shared" si="62"/>
        <v>0</v>
      </c>
      <c r="J524" s="191"/>
      <c r="K524" s="217"/>
    </row>
    <row r="525" spans="1:11" outlineLevel="1" x14ac:dyDescent="0.2">
      <c r="A525" s="175"/>
      <c r="B525" s="161"/>
      <c r="C525" s="176"/>
      <c r="D525" s="176"/>
      <c r="E525" s="177" t="s">
        <v>928</v>
      </c>
      <c r="F525" s="178" t="s">
        <v>931</v>
      </c>
      <c r="G525" s="179">
        <v>1</v>
      </c>
      <c r="H525" s="180"/>
      <c r="I525" s="150">
        <f t="shared" si="62"/>
        <v>0</v>
      </c>
      <c r="J525" s="191"/>
      <c r="K525" s="217"/>
    </row>
    <row r="526" spans="1:11" outlineLevel="1" x14ac:dyDescent="0.2">
      <c r="A526" s="175"/>
      <c r="B526" s="161"/>
      <c r="C526" s="176"/>
      <c r="D526" s="176"/>
      <c r="E526" s="177" t="s">
        <v>924</v>
      </c>
      <c r="F526" s="178" t="s">
        <v>937</v>
      </c>
      <c r="G526" s="179">
        <v>2</v>
      </c>
      <c r="H526" s="180"/>
      <c r="I526" s="150">
        <f t="shared" si="62"/>
        <v>0</v>
      </c>
      <c r="J526" s="191"/>
      <c r="K526" s="217"/>
    </row>
    <row r="527" spans="1:11" ht="25.5" outlineLevel="1" x14ac:dyDescent="0.2">
      <c r="A527" s="175"/>
      <c r="B527" s="161"/>
      <c r="C527" s="176"/>
      <c r="D527" s="176"/>
      <c r="E527" s="177" t="s">
        <v>489</v>
      </c>
      <c r="F527" s="178" t="s">
        <v>490</v>
      </c>
      <c r="G527" s="179">
        <v>1</v>
      </c>
      <c r="H527" s="180"/>
      <c r="I527" s="150">
        <f t="shared" si="62"/>
        <v>0</v>
      </c>
      <c r="J527" s="191"/>
      <c r="K527" s="217"/>
    </row>
    <row r="528" spans="1:11" outlineLevel="1" x14ac:dyDescent="0.2">
      <c r="A528" s="175"/>
      <c r="B528" s="161"/>
      <c r="C528" s="176"/>
      <c r="D528" s="176"/>
      <c r="E528" s="177" t="s">
        <v>487</v>
      </c>
      <c r="F528" s="178" t="s">
        <v>488</v>
      </c>
      <c r="G528" s="179">
        <v>7</v>
      </c>
      <c r="H528" s="180"/>
      <c r="I528" s="150">
        <f t="shared" si="62"/>
        <v>0</v>
      </c>
      <c r="J528" s="198"/>
      <c r="K528" s="217" t="s">
        <v>1049</v>
      </c>
    </row>
    <row r="529" spans="1:11" outlineLevel="1" x14ac:dyDescent="0.2">
      <c r="A529" s="168" t="s">
        <v>355</v>
      </c>
      <c r="B529" s="158" t="s">
        <v>565</v>
      </c>
      <c r="C529" s="169" t="s">
        <v>364</v>
      </c>
      <c r="D529" s="169">
        <v>1</v>
      </c>
      <c r="E529" s="170"/>
      <c r="F529" s="158"/>
      <c r="G529" s="171"/>
      <c r="H529" s="180"/>
      <c r="I529" s="172"/>
      <c r="J529" s="172">
        <f>SUM(I530:I534)*D529</f>
        <v>0</v>
      </c>
      <c r="K529" s="174" t="s">
        <v>241</v>
      </c>
    </row>
    <row r="530" spans="1:11" outlineLevel="1" x14ac:dyDescent="0.2">
      <c r="A530" s="274"/>
      <c r="B530" s="178"/>
      <c r="C530" s="216"/>
      <c r="D530" s="216"/>
      <c r="E530" s="177" t="s">
        <v>527</v>
      </c>
      <c r="F530" s="178" t="s">
        <v>528</v>
      </c>
      <c r="G530" s="179">
        <v>1</v>
      </c>
      <c r="H530" s="180"/>
      <c r="I530" s="150">
        <f t="shared" si="62"/>
        <v>0</v>
      </c>
      <c r="J530" s="198"/>
      <c r="K530" s="217"/>
    </row>
    <row r="531" spans="1:11" outlineLevel="1" x14ac:dyDescent="0.2">
      <c r="A531" s="274"/>
      <c r="B531" s="178"/>
      <c r="C531" s="216"/>
      <c r="D531" s="216"/>
      <c r="E531" s="177" t="s">
        <v>529</v>
      </c>
      <c r="F531" s="178" t="s">
        <v>530</v>
      </c>
      <c r="G531" s="179">
        <v>1</v>
      </c>
      <c r="H531" s="180"/>
      <c r="I531" s="150">
        <f t="shared" si="62"/>
        <v>0</v>
      </c>
      <c r="J531" s="198"/>
      <c r="K531" s="217"/>
    </row>
    <row r="532" spans="1:11" outlineLevel="1" x14ac:dyDescent="0.2">
      <c r="A532" s="274"/>
      <c r="B532" s="178"/>
      <c r="C532" s="216"/>
      <c r="D532" s="216"/>
      <c r="E532" s="182" t="s">
        <v>1050</v>
      </c>
      <c r="F532" s="183" t="s">
        <v>1051</v>
      </c>
      <c r="G532" s="179">
        <v>2</v>
      </c>
      <c r="H532" s="180"/>
      <c r="I532" s="150">
        <f t="shared" si="62"/>
        <v>0</v>
      </c>
      <c r="J532" s="198"/>
      <c r="K532" s="217"/>
    </row>
    <row r="533" spans="1:11" ht="25.5" outlineLevel="1" x14ac:dyDescent="0.2">
      <c r="A533" s="274"/>
      <c r="B533" s="178"/>
      <c r="C533" s="216"/>
      <c r="D533" s="216"/>
      <c r="E533" s="156" t="s">
        <v>504</v>
      </c>
      <c r="F533" s="157" t="s">
        <v>505</v>
      </c>
      <c r="G533" s="179">
        <v>1</v>
      </c>
      <c r="H533" s="180"/>
      <c r="I533" s="150">
        <f t="shared" si="62"/>
        <v>0</v>
      </c>
      <c r="J533" s="198"/>
      <c r="K533" s="217"/>
    </row>
    <row r="534" spans="1:11" outlineLevel="1" x14ac:dyDescent="0.2">
      <c r="A534" s="274"/>
      <c r="B534" s="178"/>
      <c r="C534" s="171"/>
      <c r="D534" s="216"/>
      <c r="E534" s="156" t="s">
        <v>506</v>
      </c>
      <c r="F534" s="157" t="s">
        <v>507</v>
      </c>
      <c r="G534" s="179">
        <v>1</v>
      </c>
      <c r="H534" s="180"/>
      <c r="I534" s="150">
        <f t="shared" si="62"/>
        <v>0</v>
      </c>
      <c r="J534" s="198"/>
      <c r="K534" s="217"/>
    </row>
    <row r="535" spans="1:11" outlineLevel="1" x14ac:dyDescent="0.2">
      <c r="A535" s="268" t="s">
        <v>355</v>
      </c>
      <c r="B535" s="263" t="s">
        <v>566</v>
      </c>
      <c r="C535" s="269" t="s">
        <v>247</v>
      </c>
      <c r="D535" s="269">
        <v>1</v>
      </c>
      <c r="E535" s="271"/>
      <c r="F535" s="254"/>
      <c r="G535" s="259"/>
      <c r="H535" s="180"/>
      <c r="I535" s="279"/>
      <c r="J535" s="256"/>
      <c r="K535" s="257" t="s">
        <v>241</v>
      </c>
    </row>
    <row r="536" spans="1:11" outlineLevel="1" x14ac:dyDescent="0.2">
      <c r="A536" s="268" t="s">
        <v>355</v>
      </c>
      <c r="B536" s="263" t="s">
        <v>567</v>
      </c>
      <c r="C536" s="269" t="s">
        <v>247</v>
      </c>
      <c r="D536" s="269">
        <v>1</v>
      </c>
      <c r="E536" s="271"/>
      <c r="F536" s="254"/>
      <c r="G536" s="259"/>
      <c r="H536" s="180"/>
      <c r="I536" s="279"/>
      <c r="J536" s="256"/>
      <c r="K536" s="257" t="s">
        <v>241</v>
      </c>
    </row>
    <row r="537" spans="1:11" ht="25.5" outlineLevel="1" x14ac:dyDescent="0.2">
      <c r="A537" s="168" t="s">
        <v>355</v>
      </c>
      <c r="B537" s="158" t="s">
        <v>568</v>
      </c>
      <c r="C537" s="169" t="s">
        <v>305</v>
      </c>
      <c r="D537" s="169">
        <v>2</v>
      </c>
      <c r="E537" s="170"/>
      <c r="F537" s="158"/>
      <c r="G537" s="171"/>
      <c r="H537" s="180"/>
      <c r="I537" s="172"/>
      <c r="J537" s="172">
        <f>SUM(I538:I545)*D537</f>
        <v>0</v>
      </c>
      <c r="K537" s="174"/>
    </row>
    <row r="538" spans="1:11" outlineLevel="1" x14ac:dyDescent="0.2">
      <c r="A538" s="175"/>
      <c r="B538" s="161"/>
      <c r="C538" s="176"/>
      <c r="D538" s="176"/>
      <c r="E538" s="156" t="s">
        <v>501</v>
      </c>
      <c r="F538" s="157" t="s">
        <v>502</v>
      </c>
      <c r="G538" s="179">
        <v>1</v>
      </c>
      <c r="H538" s="180"/>
      <c r="I538" s="150">
        <f t="shared" ref="I538:I545" si="64">H538*IF(G538="AR", 1, G538)</f>
        <v>0</v>
      </c>
      <c r="J538" s="204"/>
      <c r="K538" s="217"/>
    </row>
    <row r="539" spans="1:11" ht="25.5" outlineLevel="1" x14ac:dyDescent="0.2">
      <c r="A539" s="175"/>
      <c r="B539" s="161"/>
      <c r="C539" s="176"/>
      <c r="D539" s="176"/>
      <c r="E539" s="156" t="s">
        <v>482</v>
      </c>
      <c r="F539" s="157" t="s">
        <v>483</v>
      </c>
      <c r="G539" s="179">
        <v>1</v>
      </c>
      <c r="H539" s="180"/>
      <c r="I539" s="150">
        <f t="shared" si="64"/>
        <v>0</v>
      </c>
      <c r="J539" s="204"/>
      <c r="K539" s="217"/>
    </row>
    <row r="540" spans="1:11" ht="25.5" outlineLevel="1" x14ac:dyDescent="0.2">
      <c r="A540" s="175"/>
      <c r="B540" s="161"/>
      <c r="C540" s="176"/>
      <c r="D540" s="176"/>
      <c r="E540" s="156" t="s">
        <v>385</v>
      </c>
      <c r="F540" s="157" t="s">
        <v>386</v>
      </c>
      <c r="G540" s="179">
        <v>1</v>
      </c>
      <c r="H540" s="180"/>
      <c r="I540" s="150">
        <f t="shared" si="64"/>
        <v>0</v>
      </c>
      <c r="J540" s="151"/>
      <c r="K540" s="217"/>
    </row>
    <row r="541" spans="1:11" ht="25.5" outlineLevel="1" x14ac:dyDescent="0.2">
      <c r="A541" s="175"/>
      <c r="B541" s="161"/>
      <c r="C541" s="176"/>
      <c r="D541" s="176"/>
      <c r="E541" s="156" t="s">
        <v>306</v>
      </c>
      <c r="F541" s="157" t="s">
        <v>503</v>
      </c>
      <c r="G541" s="179">
        <v>1</v>
      </c>
      <c r="H541" s="180"/>
      <c r="I541" s="150">
        <f t="shared" si="64"/>
        <v>0</v>
      </c>
      <c r="J541" s="151"/>
      <c r="K541" s="217"/>
    </row>
    <row r="542" spans="1:11" ht="25.5" outlineLevel="1" x14ac:dyDescent="0.2">
      <c r="A542" s="175"/>
      <c r="B542" s="161"/>
      <c r="C542" s="176"/>
      <c r="D542" s="176"/>
      <c r="E542" s="156" t="s">
        <v>243</v>
      </c>
      <c r="F542" s="157" t="s">
        <v>484</v>
      </c>
      <c r="G542" s="179">
        <v>1</v>
      </c>
      <c r="H542" s="180"/>
      <c r="I542" s="150">
        <f t="shared" si="64"/>
        <v>0</v>
      </c>
      <c r="J542" s="151"/>
      <c r="K542" s="217"/>
    </row>
    <row r="543" spans="1:11" ht="25.5" outlineLevel="1" x14ac:dyDescent="0.2">
      <c r="A543" s="175"/>
      <c r="B543" s="161"/>
      <c r="C543" s="176"/>
      <c r="D543" s="176"/>
      <c r="E543" s="156" t="s">
        <v>504</v>
      </c>
      <c r="F543" s="157" t="s">
        <v>505</v>
      </c>
      <c r="G543" s="179">
        <v>1</v>
      </c>
      <c r="H543" s="180"/>
      <c r="I543" s="150">
        <f t="shared" si="64"/>
        <v>0</v>
      </c>
      <c r="J543" s="151"/>
      <c r="K543" s="217"/>
    </row>
    <row r="544" spans="1:11" outlineLevel="1" x14ac:dyDescent="0.2">
      <c r="A544" s="175"/>
      <c r="B544" s="161"/>
      <c r="C544" s="176"/>
      <c r="D544" s="176"/>
      <c r="E544" s="156" t="s">
        <v>506</v>
      </c>
      <c r="F544" s="157" t="s">
        <v>507</v>
      </c>
      <c r="G544" s="179">
        <v>1</v>
      </c>
      <c r="H544" s="180"/>
      <c r="I544" s="150">
        <f t="shared" si="64"/>
        <v>0</v>
      </c>
      <c r="J544" s="151"/>
      <c r="K544" s="217"/>
    </row>
    <row r="545" spans="1:11" outlineLevel="1" x14ac:dyDescent="0.2">
      <c r="A545" s="175"/>
      <c r="B545" s="161"/>
      <c r="C545" s="176"/>
      <c r="D545" s="176"/>
      <c r="E545" s="156" t="s">
        <v>508</v>
      </c>
      <c r="F545" s="157" t="s">
        <v>509</v>
      </c>
      <c r="G545" s="179">
        <v>1</v>
      </c>
      <c r="H545" s="180"/>
      <c r="I545" s="150">
        <f t="shared" si="64"/>
        <v>0</v>
      </c>
      <c r="J545" s="151"/>
      <c r="K545" s="217"/>
    </row>
    <row r="546" spans="1:11" outlineLevel="1" x14ac:dyDescent="0.2">
      <c r="A546" s="168" t="s">
        <v>355</v>
      </c>
      <c r="B546" s="158" t="s">
        <v>569</v>
      </c>
      <c r="C546" s="169" t="s">
        <v>270</v>
      </c>
      <c r="D546" s="169">
        <v>1</v>
      </c>
      <c r="E546" s="159"/>
      <c r="F546" s="160"/>
      <c r="G546" s="171"/>
      <c r="H546" s="180"/>
      <c r="I546" s="172"/>
      <c r="J546" s="18">
        <f>SUM(I547:I547)*D546</f>
        <v>0</v>
      </c>
      <c r="K546" s="174"/>
    </row>
    <row r="547" spans="1:11" outlineLevel="1" x14ac:dyDescent="0.2">
      <c r="A547" s="175"/>
      <c r="B547" s="161"/>
      <c r="C547" s="176"/>
      <c r="D547" s="176"/>
      <c r="E547" s="156" t="s">
        <v>492</v>
      </c>
      <c r="F547" s="157" t="s">
        <v>493</v>
      </c>
      <c r="G547" s="179">
        <v>1</v>
      </c>
      <c r="H547" s="180"/>
      <c r="I547" s="150">
        <f>H547*IF(G547="AR", 1, G547)</f>
        <v>0</v>
      </c>
      <c r="J547" s="151"/>
      <c r="K547" s="217"/>
    </row>
    <row r="548" spans="1:11" outlineLevel="1" x14ac:dyDescent="0.2">
      <c r="A548" s="175"/>
      <c r="B548" s="199"/>
      <c r="C548" s="200"/>
      <c r="D548" s="200"/>
      <c r="E548" s="201"/>
      <c r="F548" s="199"/>
      <c r="G548" s="179"/>
      <c r="H548" s="180"/>
      <c r="I548" s="202"/>
      <c r="J548" s="191"/>
      <c r="K548" s="174"/>
    </row>
    <row r="549" spans="1:11" ht="15.75" x14ac:dyDescent="0.25">
      <c r="A549" s="137" t="s">
        <v>365</v>
      </c>
      <c r="B549" s="138"/>
      <c r="C549" s="139"/>
      <c r="D549" s="139">
        <f>SUM(D550:D622)</f>
        <v>25</v>
      </c>
      <c r="E549" s="141"/>
      <c r="F549" s="138"/>
      <c r="G549" s="142"/>
      <c r="H549" s="166"/>
      <c r="I549" s="167"/>
      <c r="J549" s="144">
        <f>SUM(J550:J622)</f>
        <v>0</v>
      </c>
      <c r="K549" s="145"/>
    </row>
    <row r="550" spans="1:11" outlineLevel="1" x14ac:dyDescent="0.2">
      <c r="A550" s="168" t="s">
        <v>365</v>
      </c>
      <c r="B550" s="158" t="s">
        <v>525</v>
      </c>
      <c r="C550" s="169" t="s">
        <v>400</v>
      </c>
      <c r="D550" s="169">
        <v>1</v>
      </c>
      <c r="E550" s="170"/>
      <c r="F550" s="158"/>
      <c r="G550" s="171"/>
      <c r="H550" s="180"/>
      <c r="I550" s="172"/>
      <c r="J550" s="18">
        <f>SUM(I551:I553)*D550</f>
        <v>0</v>
      </c>
      <c r="K550" s="174"/>
    </row>
    <row r="551" spans="1:11" ht="25.5" outlineLevel="1" x14ac:dyDescent="0.2">
      <c r="A551" s="175"/>
      <c r="B551" s="161"/>
      <c r="C551" s="200"/>
      <c r="D551" s="200"/>
      <c r="E551" s="177" t="s">
        <v>250</v>
      </c>
      <c r="F551" s="178" t="s">
        <v>251</v>
      </c>
      <c r="G551" s="179">
        <v>1</v>
      </c>
      <c r="H551" s="180"/>
      <c r="I551" s="150">
        <f>H551*IF(G551="AR", 1, G551)</f>
        <v>0</v>
      </c>
      <c r="J551" s="191"/>
      <c r="K551" s="217"/>
    </row>
    <row r="552" spans="1:11" ht="25.5" outlineLevel="1" x14ac:dyDescent="0.2">
      <c r="A552" s="175"/>
      <c r="B552" s="161"/>
      <c r="C552" s="200"/>
      <c r="D552" s="200"/>
      <c r="E552" s="177" t="s">
        <v>401</v>
      </c>
      <c r="F552" s="178" t="s">
        <v>526</v>
      </c>
      <c r="G552" s="179">
        <v>1</v>
      </c>
      <c r="H552" s="180"/>
      <c r="I552" s="150">
        <f>H552*IF(G552="AR", 1, G552)</f>
        <v>0</v>
      </c>
      <c r="J552" s="191"/>
      <c r="K552" s="217"/>
    </row>
    <row r="553" spans="1:11" outlineLevel="1" x14ac:dyDescent="0.2">
      <c r="A553" s="175"/>
      <c r="B553" s="161"/>
      <c r="C553" s="200"/>
      <c r="D553" s="200"/>
      <c r="E553" s="177" t="s">
        <v>531</v>
      </c>
      <c r="F553" s="178" t="s">
        <v>532</v>
      </c>
      <c r="G553" s="179">
        <v>1</v>
      </c>
      <c r="H553" s="180"/>
      <c r="I553" s="150">
        <f>H553*IF(G553="AR", 1, G553)</f>
        <v>0</v>
      </c>
      <c r="J553" s="191"/>
      <c r="K553" s="217"/>
    </row>
    <row r="554" spans="1:11" outlineLevel="1" x14ac:dyDescent="0.2">
      <c r="A554" s="168" t="s">
        <v>365</v>
      </c>
      <c r="B554" s="158" t="s">
        <v>570</v>
      </c>
      <c r="C554" s="169" t="s">
        <v>571</v>
      </c>
      <c r="D554" s="169">
        <v>1</v>
      </c>
      <c r="E554" s="170"/>
      <c r="F554" s="158"/>
      <c r="G554" s="171"/>
      <c r="H554" s="180"/>
      <c r="I554" s="172"/>
      <c r="J554" s="173">
        <f>I555*D554</f>
        <v>0</v>
      </c>
      <c r="K554" s="174"/>
    </row>
    <row r="555" spans="1:11" ht="25.5" outlineLevel="1" x14ac:dyDescent="0.2">
      <c r="A555" s="175"/>
      <c r="B555" s="161"/>
      <c r="C555" s="176"/>
      <c r="D555" s="176"/>
      <c r="E555" s="182" t="s">
        <v>243</v>
      </c>
      <c r="F555" s="183" t="s">
        <v>484</v>
      </c>
      <c r="G555" s="179">
        <v>2</v>
      </c>
      <c r="H555" s="180"/>
      <c r="I555" s="150">
        <f>H555*IF(G555="AR", 1, G555)</f>
        <v>0</v>
      </c>
      <c r="J555" s="191"/>
      <c r="K555" s="217"/>
    </row>
    <row r="556" spans="1:11" ht="38.25" outlineLevel="1" x14ac:dyDescent="0.2">
      <c r="A556" s="168" t="s">
        <v>365</v>
      </c>
      <c r="B556" s="158" t="s">
        <v>572</v>
      </c>
      <c r="C556" s="169" t="s">
        <v>242</v>
      </c>
      <c r="D556" s="169">
        <v>1</v>
      </c>
      <c r="E556" s="159"/>
      <c r="F556" s="160"/>
      <c r="G556" s="171"/>
      <c r="H556" s="180"/>
      <c r="I556" s="172"/>
      <c r="J556" s="18">
        <f>SUM(I557:I557)*D556</f>
        <v>0</v>
      </c>
      <c r="K556" s="174"/>
    </row>
    <row r="557" spans="1:11" ht="25.5" outlineLevel="1" x14ac:dyDescent="0.2">
      <c r="A557" s="175"/>
      <c r="B557" s="161"/>
      <c r="C557" s="176"/>
      <c r="D557" s="176"/>
      <c r="E557" s="156" t="s">
        <v>243</v>
      </c>
      <c r="F557" s="157" t="s">
        <v>484</v>
      </c>
      <c r="G557" s="179">
        <v>1</v>
      </c>
      <c r="H557" s="180"/>
      <c r="I557" s="150">
        <f>H557*IF(G557="AR", 1, G557)</f>
        <v>0</v>
      </c>
      <c r="J557" s="151"/>
      <c r="K557" s="217"/>
    </row>
    <row r="558" spans="1:11" ht="25.5" outlineLevel="1" x14ac:dyDescent="0.2">
      <c r="A558" s="168" t="s">
        <v>365</v>
      </c>
      <c r="B558" s="158" t="s">
        <v>573</v>
      </c>
      <c r="C558" s="169" t="s">
        <v>242</v>
      </c>
      <c r="D558" s="169">
        <v>1</v>
      </c>
      <c r="E558" s="159"/>
      <c r="F558" s="160"/>
      <c r="G558" s="171"/>
      <c r="H558" s="180"/>
      <c r="I558" s="172"/>
      <c r="J558" s="18">
        <f>SUM(I559:I560)*D558</f>
        <v>0</v>
      </c>
      <c r="K558" s="174"/>
    </row>
    <row r="559" spans="1:11" ht="25.5" outlineLevel="1" x14ac:dyDescent="0.2">
      <c r="A559" s="175"/>
      <c r="B559" s="161"/>
      <c r="C559" s="176"/>
      <c r="D559" s="176"/>
      <c r="E559" s="156" t="s">
        <v>243</v>
      </c>
      <c r="F559" s="157" t="s">
        <v>484</v>
      </c>
      <c r="G559" s="179">
        <v>1</v>
      </c>
      <c r="H559" s="180"/>
      <c r="I559" s="150">
        <f>H559*IF(G559="AR", 1, G559)</f>
        <v>0</v>
      </c>
      <c r="J559" s="151"/>
      <c r="K559" s="217"/>
    </row>
    <row r="560" spans="1:11" outlineLevel="1" x14ac:dyDescent="0.2">
      <c r="A560" s="175"/>
      <c r="B560" s="161"/>
      <c r="C560" s="176"/>
      <c r="D560" s="176"/>
      <c r="E560" s="177" t="s">
        <v>487</v>
      </c>
      <c r="F560" s="178" t="s">
        <v>488</v>
      </c>
      <c r="G560" s="179">
        <v>7</v>
      </c>
      <c r="H560" s="180"/>
      <c r="I560" s="150">
        <f>H560*IF(G560="AR", 1, G560)</f>
        <v>0</v>
      </c>
      <c r="J560" s="204"/>
      <c r="K560" s="217" t="s">
        <v>1081</v>
      </c>
    </row>
    <row r="561" spans="1:11" outlineLevel="1" x14ac:dyDescent="0.2">
      <c r="A561" s="268" t="s">
        <v>365</v>
      </c>
      <c r="B561" s="263" t="s">
        <v>590</v>
      </c>
      <c r="C561" s="269" t="s">
        <v>253</v>
      </c>
      <c r="D561" s="269">
        <v>1</v>
      </c>
      <c r="E561" s="271"/>
      <c r="F561" s="254"/>
      <c r="G561" s="259"/>
      <c r="H561" s="180"/>
      <c r="I561" s="279"/>
      <c r="J561" s="256"/>
      <c r="K561" s="257" t="s">
        <v>241</v>
      </c>
    </row>
    <row r="562" spans="1:11" outlineLevel="1" x14ac:dyDescent="0.2">
      <c r="A562" s="168" t="s">
        <v>365</v>
      </c>
      <c r="B562" s="158" t="s">
        <v>591</v>
      </c>
      <c r="C562" s="169" t="s">
        <v>253</v>
      </c>
      <c r="D562" s="169">
        <v>2</v>
      </c>
      <c r="E562" s="189"/>
      <c r="F562" s="161"/>
      <c r="G562" s="179"/>
      <c r="H562" s="180"/>
      <c r="I562" s="202"/>
      <c r="J562" s="18">
        <f>SUM(I563:I565)*D562</f>
        <v>0</v>
      </c>
      <c r="K562" s="174"/>
    </row>
    <row r="563" spans="1:11" outlineLevel="1" x14ac:dyDescent="0.2">
      <c r="A563" s="175"/>
      <c r="B563" s="161"/>
      <c r="C563" s="176"/>
      <c r="D563" s="176"/>
      <c r="E563" s="177" t="s">
        <v>487</v>
      </c>
      <c r="F563" s="178" t="s">
        <v>488</v>
      </c>
      <c r="G563" s="311" t="s">
        <v>921</v>
      </c>
      <c r="H563" s="180"/>
      <c r="I563" s="150">
        <f>H563*IF(G563="AR", 1, G563)</f>
        <v>0</v>
      </c>
      <c r="J563" s="204"/>
      <c r="K563" s="217" t="s">
        <v>1052</v>
      </c>
    </row>
    <row r="564" spans="1:11" ht="25.5" outlineLevel="1" x14ac:dyDescent="0.2">
      <c r="A564" s="175"/>
      <c r="B564" s="161"/>
      <c r="C564" s="176"/>
      <c r="D564" s="176"/>
      <c r="E564" s="156" t="s">
        <v>250</v>
      </c>
      <c r="F564" s="178" t="s">
        <v>251</v>
      </c>
      <c r="G564" s="179">
        <v>1</v>
      </c>
      <c r="H564" s="180"/>
      <c r="I564" s="150">
        <f>H564*IF(G564="AR", 1, G564)</f>
        <v>0</v>
      </c>
      <c r="J564" s="151"/>
      <c r="K564" s="217" t="s">
        <v>896</v>
      </c>
    </row>
    <row r="565" spans="1:11" outlineLevel="1" x14ac:dyDescent="0.2">
      <c r="A565" s="175"/>
      <c r="B565" s="161"/>
      <c r="C565" s="176"/>
      <c r="D565" s="176"/>
      <c r="E565" s="156" t="s">
        <v>506</v>
      </c>
      <c r="F565" s="157" t="s">
        <v>507</v>
      </c>
      <c r="G565" s="179">
        <v>1</v>
      </c>
      <c r="H565" s="180"/>
      <c r="I565" s="150">
        <f>H565*IF(G565="AR", 1, G565)</f>
        <v>0</v>
      </c>
      <c r="J565" s="151"/>
      <c r="K565" s="217" t="s">
        <v>896</v>
      </c>
    </row>
    <row r="566" spans="1:11" outlineLevel="1" x14ac:dyDescent="0.2">
      <c r="A566" s="175"/>
      <c r="B566" s="161"/>
      <c r="C566" s="176"/>
      <c r="D566" s="176"/>
      <c r="E566" s="189"/>
      <c r="F566" s="161"/>
      <c r="G566" s="179"/>
      <c r="H566" s="180"/>
      <c r="I566" s="202"/>
      <c r="J566" s="151"/>
      <c r="K566" s="174"/>
    </row>
    <row r="567" spans="1:11" outlineLevel="1" x14ac:dyDescent="0.2">
      <c r="A567" s="168" t="s">
        <v>365</v>
      </c>
      <c r="B567" s="158" t="s">
        <v>574</v>
      </c>
      <c r="C567" s="169" t="s">
        <v>366</v>
      </c>
      <c r="D567" s="169">
        <v>1</v>
      </c>
      <c r="E567" s="170"/>
      <c r="F567" s="158"/>
      <c r="G567" s="171"/>
      <c r="H567" s="180"/>
      <c r="I567" s="172"/>
      <c r="J567" s="18">
        <f>SUM(I568:I568)*D567</f>
        <v>0</v>
      </c>
      <c r="K567" s="174"/>
    </row>
    <row r="568" spans="1:11" ht="25.5" outlineLevel="1" x14ac:dyDescent="0.2">
      <c r="A568" s="175"/>
      <c r="B568" s="161"/>
      <c r="C568" s="200"/>
      <c r="D568" s="200"/>
      <c r="E568" s="177" t="s">
        <v>243</v>
      </c>
      <c r="F568" s="178" t="s">
        <v>484</v>
      </c>
      <c r="G568" s="179">
        <v>1</v>
      </c>
      <c r="H568" s="180"/>
      <c r="I568" s="150">
        <f>H568*IF(G568="AR", 1, G568)</f>
        <v>0</v>
      </c>
      <c r="J568" s="191"/>
      <c r="K568" s="217"/>
    </row>
    <row r="569" spans="1:11" ht="25.5" outlineLevel="1" x14ac:dyDescent="0.2">
      <c r="A569" s="268" t="s">
        <v>365</v>
      </c>
      <c r="B569" s="263" t="s">
        <v>592</v>
      </c>
      <c r="C569" s="269" t="s">
        <v>368</v>
      </c>
      <c r="D569" s="269">
        <v>1</v>
      </c>
      <c r="E569" s="271"/>
      <c r="F569" s="254"/>
      <c r="G569" s="259"/>
      <c r="H569" s="180"/>
      <c r="I569" s="279"/>
      <c r="J569" s="256"/>
      <c r="K569" s="257" t="s">
        <v>241</v>
      </c>
    </row>
    <row r="570" spans="1:11" outlineLevel="1" x14ac:dyDescent="0.2">
      <c r="A570" s="168" t="s">
        <v>365</v>
      </c>
      <c r="B570" s="158" t="s">
        <v>575</v>
      </c>
      <c r="C570" s="169" t="s">
        <v>372</v>
      </c>
      <c r="D570" s="169">
        <v>1</v>
      </c>
      <c r="E570" s="170"/>
      <c r="F570" s="158"/>
      <c r="G570" s="171"/>
      <c r="H570" s="180"/>
      <c r="I570" s="172"/>
      <c r="J570" s="172">
        <f>SUM(I571:I572)*D570</f>
        <v>0</v>
      </c>
      <c r="K570" s="174"/>
    </row>
    <row r="571" spans="1:11" ht="25.5" outlineLevel="1" x14ac:dyDescent="0.2">
      <c r="A571" s="175"/>
      <c r="B571" s="161"/>
      <c r="C571" s="200"/>
      <c r="D571" s="200"/>
      <c r="E571" s="156" t="s">
        <v>576</v>
      </c>
      <c r="F571" s="157" t="s">
        <v>577</v>
      </c>
      <c r="G571" s="179">
        <v>1</v>
      </c>
      <c r="H571" s="180"/>
      <c r="I571" s="150">
        <f t="shared" ref="I571:I572" si="65">H571*IF(G571="AR", 1, G571)</f>
        <v>0</v>
      </c>
      <c r="J571" s="204"/>
      <c r="K571" s="217"/>
    </row>
    <row r="572" spans="1:11" outlineLevel="1" x14ac:dyDescent="0.2">
      <c r="A572" s="175"/>
      <c r="B572" s="161"/>
      <c r="C572" s="200"/>
      <c r="D572" s="200"/>
      <c r="E572" s="156" t="s">
        <v>361</v>
      </c>
      <c r="F572" s="157" t="s">
        <v>578</v>
      </c>
      <c r="G572" s="179">
        <v>1</v>
      </c>
      <c r="H572" s="180"/>
      <c r="I572" s="150">
        <f t="shared" si="65"/>
        <v>0</v>
      </c>
      <c r="J572" s="204"/>
      <c r="K572" s="217"/>
    </row>
    <row r="573" spans="1:11" ht="25.5" outlineLevel="1" x14ac:dyDescent="0.2">
      <c r="A573" s="168" t="s">
        <v>365</v>
      </c>
      <c r="B573" s="158" t="s">
        <v>579</v>
      </c>
      <c r="C573" s="169" t="s">
        <v>369</v>
      </c>
      <c r="D573" s="169">
        <v>1</v>
      </c>
      <c r="E573" s="159"/>
      <c r="F573" s="160"/>
      <c r="G573" s="171"/>
      <c r="H573" s="180"/>
      <c r="I573" s="172"/>
      <c r="J573" s="18">
        <f>SUM(I574:I578)*D573</f>
        <v>0</v>
      </c>
      <c r="K573" s="174"/>
    </row>
    <row r="574" spans="1:11" outlineLevel="1" x14ac:dyDescent="0.2">
      <c r="A574" s="175"/>
      <c r="B574" s="161"/>
      <c r="C574" s="176"/>
      <c r="D574" s="176"/>
      <c r="E574" s="177" t="s">
        <v>487</v>
      </c>
      <c r="F574" s="178" t="s">
        <v>488</v>
      </c>
      <c r="G574" s="311" t="s">
        <v>921</v>
      </c>
      <c r="H574" s="180"/>
      <c r="I574" s="150">
        <f>H574*IF(G574="AR", 1, G574)</f>
        <v>0</v>
      </c>
      <c r="J574" s="204"/>
      <c r="K574" s="217" t="s">
        <v>1053</v>
      </c>
    </row>
    <row r="575" spans="1:11" outlineLevel="1" x14ac:dyDescent="0.2">
      <c r="A575" s="175"/>
      <c r="B575" s="161"/>
      <c r="C575" s="176"/>
      <c r="D575" s="176"/>
      <c r="E575" s="177" t="s">
        <v>527</v>
      </c>
      <c r="F575" s="178" t="s">
        <v>528</v>
      </c>
      <c r="G575" s="179">
        <v>1</v>
      </c>
      <c r="H575" s="180"/>
      <c r="I575" s="150">
        <f>H575*IF(G575="AR", 1, G575)</f>
        <v>0</v>
      </c>
      <c r="J575" s="151"/>
      <c r="K575" s="217"/>
    </row>
    <row r="576" spans="1:11" outlineLevel="1" x14ac:dyDescent="0.2">
      <c r="A576" s="175"/>
      <c r="B576" s="161"/>
      <c r="C576" s="176"/>
      <c r="D576" s="176"/>
      <c r="E576" s="177" t="s">
        <v>962</v>
      </c>
      <c r="F576" s="178" t="s">
        <v>963</v>
      </c>
      <c r="G576" s="179">
        <v>1</v>
      </c>
      <c r="H576" s="180"/>
      <c r="I576" s="150">
        <f>H576*IF(G576="AR", 1, G576)</f>
        <v>0</v>
      </c>
      <c r="J576" s="204"/>
      <c r="K576" s="217"/>
    </row>
    <row r="577" spans="1:11" outlineLevel="1" x14ac:dyDescent="0.2">
      <c r="A577" s="175"/>
      <c r="B577" s="161"/>
      <c r="C577" s="176"/>
      <c r="D577" s="176"/>
      <c r="E577" s="177" t="s">
        <v>993</v>
      </c>
      <c r="F577" s="178" t="s">
        <v>1024</v>
      </c>
      <c r="G577" s="179">
        <v>1</v>
      </c>
      <c r="H577" s="180"/>
      <c r="I577" s="150">
        <f>H577*IF(G577="AR", 1, G577)</f>
        <v>0</v>
      </c>
      <c r="J577" s="204"/>
      <c r="K577" s="217"/>
    </row>
    <row r="578" spans="1:11" outlineLevel="1" x14ac:dyDescent="0.2">
      <c r="A578" s="175"/>
      <c r="B578" s="161"/>
      <c r="C578" s="176"/>
      <c r="D578" s="176"/>
      <c r="E578" s="177" t="s">
        <v>529</v>
      </c>
      <c r="F578" s="178" t="s">
        <v>530</v>
      </c>
      <c r="G578" s="179">
        <v>1</v>
      </c>
      <c r="H578" s="180"/>
      <c r="I578" s="150">
        <f>H578*IF(G578="AR", 1, G578)</f>
        <v>0</v>
      </c>
      <c r="J578" s="151"/>
      <c r="K578" s="217"/>
    </row>
    <row r="579" spans="1:11" ht="12" customHeight="1" outlineLevel="1" x14ac:dyDescent="0.2">
      <c r="A579" s="168" t="s">
        <v>365</v>
      </c>
      <c r="B579" s="158" t="s">
        <v>593</v>
      </c>
      <c r="C579" s="169" t="s">
        <v>371</v>
      </c>
      <c r="D579" s="169">
        <v>1</v>
      </c>
      <c r="E579" s="189"/>
      <c r="F579" s="161"/>
      <c r="G579" s="179"/>
      <c r="H579" s="180"/>
      <c r="I579" s="202"/>
      <c r="J579" s="172">
        <f>SUM(I580:I580)*D579</f>
        <v>0</v>
      </c>
      <c r="K579" s="174"/>
    </row>
    <row r="580" spans="1:11" ht="26.25" customHeight="1" outlineLevel="1" x14ac:dyDescent="0.2">
      <c r="A580" s="175"/>
      <c r="B580" s="161"/>
      <c r="C580" s="176"/>
      <c r="D580" s="176"/>
      <c r="E580" s="177" t="s">
        <v>487</v>
      </c>
      <c r="F580" s="178" t="s">
        <v>488</v>
      </c>
      <c r="G580" s="179" t="s">
        <v>921</v>
      </c>
      <c r="H580" s="180"/>
      <c r="I580" s="150">
        <f>H580*IF(G580="AR", 1, G580)</f>
        <v>0</v>
      </c>
      <c r="J580" s="191"/>
      <c r="K580" s="217"/>
    </row>
    <row r="581" spans="1:11" outlineLevel="1" x14ac:dyDescent="0.2">
      <c r="A581" s="268" t="s">
        <v>365</v>
      </c>
      <c r="B581" s="263" t="s">
        <v>594</v>
      </c>
      <c r="C581" s="269" t="s">
        <v>371</v>
      </c>
      <c r="D581" s="269">
        <v>1</v>
      </c>
      <c r="E581" s="271"/>
      <c r="F581" s="254"/>
      <c r="G581" s="259"/>
      <c r="H581" s="180"/>
      <c r="I581" s="279"/>
      <c r="J581" s="256"/>
      <c r="K581" s="257" t="s">
        <v>241</v>
      </c>
    </row>
    <row r="582" spans="1:11" outlineLevel="1" x14ac:dyDescent="0.2">
      <c r="A582" s="168" t="s">
        <v>365</v>
      </c>
      <c r="B582" s="158" t="s">
        <v>580</v>
      </c>
      <c r="C582" s="169" t="s">
        <v>370</v>
      </c>
      <c r="D582" s="169">
        <v>1</v>
      </c>
      <c r="E582" s="170"/>
      <c r="F582" s="158"/>
      <c r="G582" s="171"/>
      <c r="H582" s="180"/>
      <c r="I582" s="172"/>
      <c r="J582" s="172">
        <f>SUM(I583:I583)*D582</f>
        <v>0</v>
      </c>
      <c r="K582" s="174"/>
    </row>
    <row r="583" spans="1:11" outlineLevel="1" x14ac:dyDescent="0.2">
      <c r="A583" s="175"/>
      <c r="B583" s="161"/>
      <c r="C583" s="200"/>
      <c r="D583" s="200"/>
      <c r="E583" s="177" t="s">
        <v>487</v>
      </c>
      <c r="F583" s="178" t="s">
        <v>488</v>
      </c>
      <c r="G583" s="179" t="s">
        <v>921</v>
      </c>
      <c r="H583" s="180"/>
      <c r="I583" s="150">
        <f>H583*IF(G583="AR", 1, G583)</f>
        <v>0</v>
      </c>
      <c r="J583" s="204"/>
      <c r="K583" s="217"/>
    </row>
    <row r="584" spans="1:11" outlineLevel="1" x14ac:dyDescent="0.2">
      <c r="A584" s="168" t="s">
        <v>365</v>
      </c>
      <c r="B584" s="158" t="s">
        <v>581</v>
      </c>
      <c r="C584" s="169" t="s">
        <v>367</v>
      </c>
      <c r="D584" s="169">
        <v>1</v>
      </c>
      <c r="E584" s="159"/>
      <c r="F584" s="160"/>
      <c r="G584" s="171"/>
      <c r="H584" s="180"/>
      <c r="I584" s="172"/>
      <c r="J584" s="18">
        <f>SUM(I585:I585)*D584</f>
        <v>0</v>
      </c>
      <c r="K584" s="174"/>
    </row>
    <row r="585" spans="1:11" outlineLevel="1" x14ac:dyDescent="0.2">
      <c r="A585" s="175"/>
      <c r="B585" s="161"/>
      <c r="C585" s="176"/>
      <c r="D585" s="176"/>
      <c r="E585" s="177" t="s">
        <v>487</v>
      </c>
      <c r="F585" s="178" t="s">
        <v>488</v>
      </c>
      <c r="G585" s="179" t="s">
        <v>921</v>
      </c>
      <c r="H585" s="180"/>
      <c r="I585" s="150">
        <f>H585*IF(G585="AR", 1, G585)</f>
        <v>0</v>
      </c>
      <c r="J585" s="151"/>
      <c r="K585" s="217"/>
    </row>
    <row r="586" spans="1:11" outlineLevel="1" x14ac:dyDescent="0.2">
      <c r="A586" s="168" t="s">
        <v>365</v>
      </c>
      <c r="B586" s="158" t="s">
        <v>583</v>
      </c>
      <c r="C586" s="169" t="s">
        <v>582</v>
      </c>
      <c r="D586" s="169">
        <v>1</v>
      </c>
      <c r="E586" s="159"/>
      <c r="F586" s="160"/>
      <c r="G586" s="171"/>
      <c r="H586" s="180"/>
      <c r="I586" s="172"/>
      <c r="J586" s="18">
        <f>SUM(I587:I587)*D586</f>
        <v>0</v>
      </c>
      <c r="K586" s="174"/>
    </row>
    <row r="587" spans="1:11" ht="25.5" outlineLevel="1" x14ac:dyDescent="0.2">
      <c r="A587" s="175"/>
      <c r="B587" s="161"/>
      <c r="C587" s="176"/>
      <c r="D587" s="176"/>
      <c r="E587" s="156" t="s">
        <v>953</v>
      </c>
      <c r="F587" s="157" t="s">
        <v>955</v>
      </c>
      <c r="G587" s="179">
        <v>3</v>
      </c>
      <c r="H587" s="180"/>
      <c r="I587" s="150">
        <f>H587*IF(G587="AR", 1, G587)</f>
        <v>0</v>
      </c>
      <c r="J587" s="151"/>
      <c r="K587" s="217" t="s">
        <v>917</v>
      </c>
    </row>
    <row r="588" spans="1:11" outlineLevel="1" x14ac:dyDescent="0.2">
      <c r="A588" s="168" t="s">
        <v>365</v>
      </c>
      <c r="B588" s="158" t="s">
        <v>584</v>
      </c>
      <c r="C588" s="169" t="s">
        <v>582</v>
      </c>
      <c r="D588" s="169">
        <v>1</v>
      </c>
      <c r="E588" s="159"/>
      <c r="F588" s="160"/>
      <c r="G588" s="171"/>
      <c r="H588" s="180"/>
      <c r="I588" s="172"/>
      <c r="J588" s="18">
        <f>SUM(I589:I589)*D588</f>
        <v>0</v>
      </c>
      <c r="K588" s="174"/>
    </row>
    <row r="589" spans="1:11" ht="25.5" outlineLevel="1" x14ac:dyDescent="0.2">
      <c r="A589" s="175"/>
      <c r="B589" s="161"/>
      <c r="C589" s="176"/>
      <c r="D589" s="176"/>
      <c r="E589" s="156" t="s">
        <v>953</v>
      </c>
      <c r="F589" s="157" t="s">
        <v>955</v>
      </c>
      <c r="G589" s="179">
        <v>1</v>
      </c>
      <c r="H589" s="180"/>
      <c r="I589" s="150">
        <f>H589*IF(G589="AR", 1, G589)</f>
        <v>0</v>
      </c>
      <c r="J589" s="151"/>
      <c r="K589" s="217" t="s">
        <v>917</v>
      </c>
    </row>
    <row r="590" spans="1:11" ht="25.5" outlineLevel="1" x14ac:dyDescent="0.2">
      <c r="A590" s="168" t="s">
        <v>365</v>
      </c>
      <c r="B590" s="158" t="s">
        <v>585</v>
      </c>
      <c r="C590" s="169" t="s">
        <v>303</v>
      </c>
      <c r="D590" s="169">
        <v>1</v>
      </c>
      <c r="E590" s="159"/>
      <c r="F590" s="160"/>
      <c r="G590" s="171"/>
      <c r="H590" s="180"/>
      <c r="I590" s="172"/>
      <c r="J590" s="18">
        <f>SUM(I591:I591)*D590</f>
        <v>0</v>
      </c>
      <c r="K590" s="174"/>
    </row>
    <row r="591" spans="1:11" ht="25.5" outlineLevel="1" x14ac:dyDescent="0.2">
      <c r="A591" s="175"/>
      <c r="B591" s="161"/>
      <c r="C591" s="176"/>
      <c r="D591" s="176"/>
      <c r="E591" s="156" t="s">
        <v>243</v>
      </c>
      <c r="F591" s="157" t="s">
        <v>484</v>
      </c>
      <c r="G591" s="179">
        <v>1</v>
      </c>
      <c r="H591" s="180"/>
      <c r="I591" s="150">
        <f>H591*IF(G591="AR", 1, G591)</f>
        <v>0</v>
      </c>
      <c r="J591" s="151"/>
      <c r="K591" s="217"/>
    </row>
    <row r="592" spans="1:11" outlineLevel="1" x14ac:dyDescent="0.2">
      <c r="A592" s="168" t="s">
        <v>365</v>
      </c>
      <c r="B592" s="158" t="s">
        <v>564</v>
      </c>
      <c r="C592" s="169" t="s">
        <v>444</v>
      </c>
      <c r="D592" s="169">
        <v>1</v>
      </c>
      <c r="E592" s="170"/>
      <c r="F592" s="158"/>
      <c r="G592" s="171"/>
      <c r="H592" s="180"/>
      <c r="I592" s="172"/>
      <c r="J592" s="172">
        <f>SUM(I593:I601)*D592</f>
        <v>0</v>
      </c>
      <c r="K592" s="174"/>
    </row>
    <row r="593" spans="1:11" outlineLevel="1" x14ac:dyDescent="0.2">
      <c r="A593" s="175"/>
      <c r="B593" s="161"/>
      <c r="C593" s="200"/>
      <c r="D593" s="200"/>
      <c r="E593" s="156" t="s">
        <v>345</v>
      </c>
      <c r="F593" s="157" t="s">
        <v>346</v>
      </c>
      <c r="G593" s="179">
        <v>1</v>
      </c>
      <c r="H593" s="180"/>
      <c r="I593" s="150">
        <f t="shared" ref="I593:I601" si="66">H593*IF(G593="AR", 1, G593)</f>
        <v>0</v>
      </c>
      <c r="J593" s="204"/>
      <c r="K593" s="217"/>
    </row>
    <row r="594" spans="1:11" ht="25.5" outlineLevel="1" x14ac:dyDescent="0.2">
      <c r="A594" s="175"/>
      <c r="B594" s="161"/>
      <c r="C594" s="200"/>
      <c r="D594" s="200"/>
      <c r="E594" s="156" t="s">
        <v>250</v>
      </c>
      <c r="F594" s="157" t="s">
        <v>251</v>
      </c>
      <c r="G594" s="179">
        <v>1</v>
      </c>
      <c r="H594" s="180"/>
      <c r="I594" s="150">
        <f t="shared" ref="I594:I595" si="67">H594*IF(G594="AR", 1, G594)</f>
        <v>0</v>
      </c>
      <c r="J594" s="151"/>
      <c r="K594" s="217"/>
    </row>
    <row r="595" spans="1:11" ht="25.5" outlineLevel="1" x14ac:dyDescent="0.2">
      <c r="A595" s="175"/>
      <c r="B595" s="161"/>
      <c r="C595" s="200"/>
      <c r="D595" s="200"/>
      <c r="E595" s="156" t="s">
        <v>243</v>
      </c>
      <c r="F595" s="157" t="s">
        <v>484</v>
      </c>
      <c r="G595" s="179">
        <v>1</v>
      </c>
      <c r="H595" s="180"/>
      <c r="I595" s="150">
        <f t="shared" si="67"/>
        <v>0</v>
      </c>
      <c r="J595" s="151"/>
      <c r="K595" s="217"/>
    </row>
    <row r="596" spans="1:11" outlineLevel="1" x14ac:dyDescent="0.2">
      <c r="A596" s="175"/>
      <c r="B596" s="161"/>
      <c r="C596" s="200"/>
      <c r="D596" s="200"/>
      <c r="E596" s="156" t="s">
        <v>492</v>
      </c>
      <c r="F596" s="157" t="s">
        <v>493</v>
      </c>
      <c r="G596" s="179">
        <v>1</v>
      </c>
      <c r="H596" s="180"/>
      <c r="I596" s="150">
        <f t="shared" si="66"/>
        <v>0</v>
      </c>
      <c r="J596" s="204"/>
      <c r="K596" s="217"/>
    </row>
    <row r="597" spans="1:11" outlineLevel="1" x14ac:dyDescent="0.2">
      <c r="A597" s="175"/>
      <c r="B597" s="161"/>
      <c r="C597" s="200"/>
      <c r="D597" s="200"/>
      <c r="E597" s="156" t="s">
        <v>923</v>
      </c>
      <c r="F597" s="157" t="s">
        <v>925</v>
      </c>
      <c r="G597" s="179">
        <v>2</v>
      </c>
      <c r="H597" s="180"/>
      <c r="I597" s="150">
        <f t="shared" si="66"/>
        <v>0</v>
      </c>
      <c r="J597" s="151"/>
      <c r="K597" s="217"/>
    </row>
    <row r="598" spans="1:11" outlineLevel="1" x14ac:dyDescent="0.2">
      <c r="A598" s="175"/>
      <c r="B598" s="161"/>
      <c r="C598" s="200"/>
      <c r="D598" s="200"/>
      <c r="E598" s="156" t="s">
        <v>928</v>
      </c>
      <c r="F598" s="157" t="s">
        <v>927</v>
      </c>
      <c r="G598" s="179">
        <v>1</v>
      </c>
      <c r="H598" s="180"/>
      <c r="I598" s="150">
        <f t="shared" si="66"/>
        <v>0</v>
      </c>
      <c r="J598" s="151"/>
      <c r="K598" s="217"/>
    </row>
    <row r="599" spans="1:11" outlineLevel="1" x14ac:dyDescent="0.2">
      <c r="A599" s="175"/>
      <c r="B599" s="161"/>
      <c r="C599" s="200"/>
      <c r="D599" s="200"/>
      <c r="E599" s="156" t="s">
        <v>924</v>
      </c>
      <c r="F599" s="157" t="s">
        <v>922</v>
      </c>
      <c r="G599" s="179">
        <v>2</v>
      </c>
      <c r="H599" s="180"/>
      <c r="I599" s="150">
        <f t="shared" si="66"/>
        <v>0</v>
      </c>
      <c r="J599" s="151"/>
      <c r="K599" s="217"/>
    </row>
    <row r="600" spans="1:11" ht="25.5" outlineLevel="1" x14ac:dyDescent="0.2">
      <c r="A600" s="175"/>
      <c r="B600" s="161"/>
      <c r="C600" s="200"/>
      <c r="D600" s="200"/>
      <c r="E600" s="156" t="s">
        <v>489</v>
      </c>
      <c r="F600" s="157" t="s">
        <v>490</v>
      </c>
      <c r="G600" s="179">
        <v>1</v>
      </c>
      <c r="H600" s="180"/>
      <c r="I600" s="150">
        <f t="shared" si="66"/>
        <v>0</v>
      </c>
      <c r="J600" s="151"/>
      <c r="K600" s="217"/>
    </row>
    <row r="601" spans="1:11" outlineLevel="1" x14ac:dyDescent="0.2">
      <c r="A601" s="175"/>
      <c r="B601" s="161"/>
      <c r="C601" s="200"/>
      <c r="D601" s="200"/>
      <c r="E601" s="156" t="s">
        <v>487</v>
      </c>
      <c r="F601" s="157" t="s">
        <v>488</v>
      </c>
      <c r="G601" s="179">
        <v>7</v>
      </c>
      <c r="H601" s="180"/>
      <c r="I601" s="150">
        <f t="shared" si="66"/>
        <v>0</v>
      </c>
      <c r="J601" s="151"/>
      <c r="K601" s="217"/>
    </row>
    <row r="602" spans="1:11" outlineLevel="1" x14ac:dyDescent="0.2">
      <c r="A602" s="268" t="s">
        <v>365</v>
      </c>
      <c r="B602" s="263" t="s">
        <v>586</v>
      </c>
      <c r="C602" s="269" t="s">
        <v>246</v>
      </c>
      <c r="D602" s="269">
        <v>1</v>
      </c>
      <c r="E602" s="278"/>
      <c r="F602" s="264"/>
      <c r="G602" s="269"/>
      <c r="H602" s="180"/>
      <c r="I602" s="277"/>
      <c r="J602" s="249"/>
      <c r="K602" s="257" t="s">
        <v>241</v>
      </c>
    </row>
    <row r="603" spans="1:11" outlineLevel="1" x14ac:dyDescent="0.2">
      <c r="A603" s="168" t="s">
        <v>365</v>
      </c>
      <c r="B603" s="158" t="s">
        <v>587</v>
      </c>
      <c r="C603" s="169" t="s">
        <v>373</v>
      </c>
      <c r="D603" s="169">
        <v>1</v>
      </c>
      <c r="E603" s="159"/>
      <c r="F603" s="160"/>
      <c r="G603" s="171"/>
      <c r="H603" s="180"/>
      <c r="I603" s="172"/>
      <c r="J603" s="18">
        <f>SUM(I604:I605)*D603</f>
        <v>0</v>
      </c>
      <c r="K603" s="174"/>
    </row>
    <row r="604" spans="1:11" outlineLevel="1" x14ac:dyDescent="0.2">
      <c r="A604" s="175"/>
      <c r="B604" s="161"/>
      <c r="C604" s="176"/>
      <c r="D604" s="176"/>
      <c r="E604" s="156" t="s">
        <v>588</v>
      </c>
      <c r="F604" s="157" t="s">
        <v>589</v>
      </c>
      <c r="G604" s="179">
        <v>1</v>
      </c>
      <c r="H604" s="180"/>
      <c r="I604" s="150">
        <f>H604*IF(G604="AR", 1, G604)</f>
        <v>0</v>
      </c>
      <c r="J604" s="151"/>
      <c r="K604" s="217"/>
    </row>
    <row r="605" spans="1:11" outlineLevel="1" x14ac:dyDescent="0.2">
      <c r="A605" s="175"/>
      <c r="B605" s="161"/>
      <c r="C605" s="176"/>
      <c r="D605" s="176"/>
      <c r="E605" s="156" t="s">
        <v>487</v>
      </c>
      <c r="F605" s="157" t="s">
        <v>488</v>
      </c>
      <c r="G605" s="179" t="s">
        <v>921</v>
      </c>
      <c r="H605" s="180"/>
      <c r="I605" s="150">
        <f>H605*IF(G605="AR", 1, G605)</f>
        <v>0</v>
      </c>
      <c r="J605" s="151"/>
      <c r="K605" s="217"/>
    </row>
    <row r="606" spans="1:11" ht="38.25" outlineLevel="1" x14ac:dyDescent="0.2">
      <c r="A606" s="274" t="s">
        <v>365</v>
      </c>
      <c r="B606" s="218" t="s">
        <v>595</v>
      </c>
      <c r="C606" s="171" t="s">
        <v>374</v>
      </c>
      <c r="D606" s="171">
        <v>1</v>
      </c>
      <c r="E606" s="177"/>
      <c r="F606" s="178"/>
      <c r="G606" s="179"/>
      <c r="H606" s="180"/>
      <c r="I606" s="202"/>
      <c r="J606" s="18">
        <f>SUM(I607:I607)*D606</f>
        <v>0</v>
      </c>
      <c r="K606" s="217"/>
    </row>
    <row r="607" spans="1:11" outlineLevel="1" x14ac:dyDescent="0.2">
      <c r="A607" s="274"/>
      <c r="B607" s="218"/>
      <c r="C607" s="171"/>
      <c r="D607" s="171"/>
      <c r="E607" s="156" t="s">
        <v>487</v>
      </c>
      <c r="F607" s="157" t="s">
        <v>488</v>
      </c>
      <c r="G607" s="179" t="s">
        <v>921</v>
      </c>
      <c r="H607" s="180"/>
      <c r="I607" s="150">
        <f>H607*IF(G607="AR", 1, G607)</f>
        <v>0</v>
      </c>
      <c r="J607" s="198"/>
      <c r="K607" s="217"/>
    </row>
    <row r="608" spans="1:11" ht="25.5" outlineLevel="1" x14ac:dyDescent="0.2">
      <c r="A608" s="274"/>
      <c r="B608" s="218"/>
      <c r="C608" s="171"/>
      <c r="D608" s="171"/>
      <c r="E608" s="156" t="s">
        <v>243</v>
      </c>
      <c r="F608" s="157" t="s">
        <v>484</v>
      </c>
      <c r="G608" s="179"/>
      <c r="H608" s="180"/>
      <c r="I608" s="202"/>
      <c r="J608" s="198"/>
      <c r="K608" s="217"/>
    </row>
    <row r="609" spans="1:11" outlineLevel="1" x14ac:dyDescent="0.2">
      <c r="A609" s="168" t="s">
        <v>365</v>
      </c>
      <c r="B609" s="158" t="s">
        <v>545</v>
      </c>
      <c r="C609" s="169" t="s">
        <v>305</v>
      </c>
      <c r="D609" s="169">
        <v>1</v>
      </c>
      <c r="E609" s="170"/>
      <c r="F609" s="158"/>
      <c r="G609" s="171"/>
      <c r="H609" s="180"/>
      <c r="I609" s="172"/>
      <c r="J609" s="172">
        <f>SUM(I610:I617)*D609</f>
        <v>0</v>
      </c>
      <c r="K609" s="174"/>
    </row>
    <row r="610" spans="1:11" outlineLevel="1" x14ac:dyDescent="0.2">
      <c r="A610" s="175"/>
      <c r="B610" s="161"/>
      <c r="C610" s="200"/>
      <c r="D610" s="200"/>
      <c r="E610" s="156" t="s">
        <v>501</v>
      </c>
      <c r="F610" s="157" t="s">
        <v>502</v>
      </c>
      <c r="G610" s="179">
        <v>1</v>
      </c>
      <c r="H610" s="180"/>
      <c r="I610" s="150">
        <f t="shared" ref="I610:I617" si="68">H610*IF(G610="AR", 1, G610)</f>
        <v>0</v>
      </c>
      <c r="J610" s="204"/>
      <c r="K610" s="217"/>
    </row>
    <row r="611" spans="1:11" ht="25.5" outlineLevel="1" x14ac:dyDescent="0.2">
      <c r="A611" s="175"/>
      <c r="B611" s="161"/>
      <c r="C611" s="200"/>
      <c r="D611" s="200"/>
      <c r="E611" s="156" t="s">
        <v>482</v>
      </c>
      <c r="F611" s="157" t="s">
        <v>483</v>
      </c>
      <c r="G611" s="179">
        <v>1</v>
      </c>
      <c r="H611" s="180"/>
      <c r="I611" s="150">
        <f t="shared" si="68"/>
        <v>0</v>
      </c>
      <c r="J611" s="204"/>
      <c r="K611" s="217"/>
    </row>
    <row r="612" spans="1:11" ht="25.5" outlineLevel="1" x14ac:dyDescent="0.2">
      <c r="A612" s="175"/>
      <c r="B612" s="161"/>
      <c r="C612" s="200"/>
      <c r="D612" s="200"/>
      <c r="E612" s="156" t="s">
        <v>385</v>
      </c>
      <c r="F612" s="157" t="s">
        <v>386</v>
      </c>
      <c r="G612" s="179">
        <v>1</v>
      </c>
      <c r="H612" s="180"/>
      <c r="I612" s="150">
        <f t="shared" si="68"/>
        <v>0</v>
      </c>
      <c r="J612" s="151"/>
      <c r="K612" s="217"/>
    </row>
    <row r="613" spans="1:11" ht="25.5" outlineLevel="1" x14ac:dyDescent="0.2">
      <c r="A613" s="175"/>
      <c r="B613" s="161"/>
      <c r="C613" s="200"/>
      <c r="D613" s="200"/>
      <c r="E613" s="156" t="s">
        <v>306</v>
      </c>
      <c r="F613" s="157" t="s">
        <v>503</v>
      </c>
      <c r="G613" s="179">
        <v>1</v>
      </c>
      <c r="H613" s="180"/>
      <c r="I613" s="150">
        <f t="shared" si="68"/>
        <v>0</v>
      </c>
      <c r="J613" s="151"/>
      <c r="K613" s="217"/>
    </row>
    <row r="614" spans="1:11" ht="25.5" outlineLevel="1" x14ac:dyDescent="0.2">
      <c r="A614" s="175"/>
      <c r="B614" s="161"/>
      <c r="C614" s="200"/>
      <c r="D614" s="200"/>
      <c r="E614" s="156" t="s">
        <v>243</v>
      </c>
      <c r="F614" s="157" t="s">
        <v>484</v>
      </c>
      <c r="G614" s="179">
        <v>1</v>
      </c>
      <c r="H614" s="180"/>
      <c r="I614" s="150">
        <f t="shared" si="68"/>
        <v>0</v>
      </c>
      <c r="J614" s="151"/>
      <c r="K614" s="217"/>
    </row>
    <row r="615" spans="1:11" ht="25.5" outlineLevel="1" x14ac:dyDescent="0.2">
      <c r="A615" s="175"/>
      <c r="B615" s="161"/>
      <c r="C615" s="200"/>
      <c r="D615" s="200"/>
      <c r="E615" s="156" t="s">
        <v>504</v>
      </c>
      <c r="F615" s="157" t="s">
        <v>505</v>
      </c>
      <c r="G615" s="179">
        <v>1</v>
      </c>
      <c r="H615" s="180"/>
      <c r="I615" s="150">
        <f t="shared" si="68"/>
        <v>0</v>
      </c>
      <c r="J615" s="151"/>
      <c r="K615" s="217"/>
    </row>
    <row r="616" spans="1:11" outlineLevel="1" x14ac:dyDescent="0.2">
      <c r="A616" s="175"/>
      <c r="B616" s="161"/>
      <c r="C616" s="200"/>
      <c r="D616" s="200"/>
      <c r="E616" s="156" t="s">
        <v>506</v>
      </c>
      <c r="F616" s="157" t="s">
        <v>507</v>
      </c>
      <c r="G616" s="179">
        <v>1</v>
      </c>
      <c r="H616" s="180"/>
      <c r="I616" s="150">
        <f t="shared" si="68"/>
        <v>0</v>
      </c>
      <c r="J616" s="151"/>
      <c r="K616" s="217"/>
    </row>
    <row r="617" spans="1:11" outlineLevel="1" x14ac:dyDescent="0.2">
      <c r="A617" s="175"/>
      <c r="B617" s="161"/>
      <c r="C617" s="200"/>
      <c r="D617" s="200"/>
      <c r="E617" s="156" t="s">
        <v>508</v>
      </c>
      <c r="F617" s="157" t="s">
        <v>509</v>
      </c>
      <c r="G617" s="179">
        <v>1</v>
      </c>
      <c r="H617" s="180"/>
      <c r="I617" s="150">
        <f t="shared" si="68"/>
        <v>0</v>
      </c>
      <c r="J617" s="151"/>
      <c r="K617" s="217"/>
    </row>
    <row r="618" spans="1:11" outlineLevel="1" x14ac:dyDescent="0.2">
      <c r="A618" s="168" t="s">
        <v>365</v>
      </c>
      <c r="B618" s="158" t="s">
        <v>500</v>
      </c>
      <c r="C618" s="169" t="s">
        <v>270</v>
      </c>
      <c r="D618" s="169">
        <v>1</v>
      </c>
      <c r="E618" s="159"/>
      <c r="F618" s="160"/>
      <c r="G618" s="171"/>
      <c r="H618" s="180"/>
      <c r="I618" s="172"/>
      <c r="J618" s="18">
        <f>SUM(I619:I619)*D618</f>
        <v>0</v>
      </c>
      <c r="K618" s="174"/>
    </row>
    <row r="619" spans="1:11" outlineLevel="1" x14ac:dyDescent="0.2">
      <c r="A619" s="175"/>
      <c r="B619" s="161"/>
      <c r="C619" s="176"/>
      <c r="D619" s="176"/>
      <c r="E619" s="156" t="s">
        <v>492</v>
      </c>
      <c r="F619" s="157" t="s">
        <v>493</v>
      </c>
      <c r="G619" s="179">
        <v>1</v>
      </c>
      <c r="H619" s="180"/>
      <c r="I619" s="150">
        <f>H619*IF(G619="AR", 1, G619)</f>
        <v>0</v>
      </c>
      <c r="J619" s="151"/>
      <c r="K619" s="217"/>
    </row>
    <row r="620" spans="1:11" outlineLevel="1" x14ac:dyDescent="0.2">
      <c r="A620" s="168" t="s">
        <v>365</v>
      </c>
      <c r="B620" s="158" t="s">
        <v>522</v>
      </c>
      <c r="C620" s="169" t="s">
        <v>270</v>
      </c>
      <c r="D620" s="169">
        <v>1</v>
      </c>
      <c r="E620" s="159"/>
      <c r="F620" s="160"/>
      <c r="G620" s="171"/>
      <c r="H620" s="180"/>
      <c r="I620" s="172"/>
      <c r="J620" s="18">
        <f>SUM(I621:I621)*D620</f>
        <v>0</v>
      </c>
      <c r="K620" s="174"/>
    </row>
    <row r="621" spans="1:11" outlineLevel="1" x14ac:dyDescent="0.2">
      <c r="A621" s="175"/>
      <c r="B621" s="161"/>
      <c r="C621" s="176"/>
      <c r="D621" s="176"/>
      <c r="E621" s="156" t="s">
        <v>492</v>
      </c>
      <c r="F621" s="157" t="s">
        <v>493</v>
      </c>
      <c r="G621" s="179">
        <v>1</v>
      </c>
      <c r="H621" s="180"/>
      <c r="I621" s="150">
        <f>H621*IF(G621="AR", 1, G621)</f>
        <v>0</v>
      </c>
      <c r="J621" s="151"/>
      <c r="K621" s="217"/>
    </row>
    <row r="622" spans="1:11" outlineLevel="1" x14ac:dyDescent="0.2">
      <c r="A622" s="175"/>
      <c r="B622" s="199"/>
      <c r="C622" s="200"/>
      <c r="D622" s="200"/>
      <c r="E622" s="201"/>
      <c r="F622" s="199"/>
      <c r="G622" s="179"/>
      <c r="H622" s="180"/>
      <c r="I622" s="172"/>
      <c r="J622" s="191"/>
      <c r="K622" s="174"/>
    </row>
    <row r="623" spans="1:11" ht="15.75" x14ac:dyDescent="0.25">
      <c r="A623" s="137" t="s">
        <v>1025</v>
      </c>
      <c r="B623" s="138"/>
      <c r="C623" s="139"/>
      <c r="D623" s="139">
        <f>SUM(D624:D676)</f>
        <v>15</v>
      </c>
      <c r="E623" s="141"/>
      <c r="F623" s="138"/>
      <c r="G623" s="142"/>
      <c r="H623" s="166"/>
      <c r="I623" s="167"/>
      <c r="J623" s="144">
        <f>SUM(J624:J676)</f>
        <v>0</v>
      </c>
      <c r="K623" s="145"/>
    </row>
    <row r="624" spans="1:11" outlineLevel="1" x14ac:dyDescent="0.2">
      <c r="A624" s="168" t="s">
        <v>375</v>
      </c>
      <c r="B624" s="158" t="s">
        <v>596</v>
      </c>
      <c r="C624" s="169" t="s">
        <v>379</v>
      </c>
      <c r="D624" s="169">
        <v>1</v>
      </c>
      <c r="E624" s="170"/>
      <c r="F624" s="158"/>
      <c r="G624" s="171"/>
      <c r="H624" s="180"/>
      <c r="I624" s="172"/>
      <c r="J624" s="173">
        <f>SUM(I625:I629)*D624</f>
        <v>0</v>
      </c>
      <c r="K624" s="174"/>
    </row>
    <row r="625" spans="1:11" outlineLevel="1" x14ac:dyDescent="0.2">
      <c r="A625" s="175"/>
      <c r="B625" s="161"/>
      <c r="C625" s="176"/>
      <c r="D625" s="176"/>
      <c r="E625" s="177" t="s">
        <v>256</v>
      </c>
      <c r="F625" s="178" t="s">
        <v>467</v>
      </c>
      <c r="G625" s="179">
        <v>1</v>
      </c>
      <c r="H625" s="180"/>
      <c r="I625" s="150">
        <f>H625*IF(G625="AR", 1, G625)</f>
        <v>0</v>
      </c>
      <c r="J625" s="191"/>
      <c r="K625" s="217"/>
    </row>
    <row r="626" spans="1:11" ht="25.5" outlineLevel="1" x14ac:dyDescent="0.2">
      <c r="A626" s="175"/>
      <c r="B626" s="161"/>
      <c r="C626" s="176"/>
      <c r="D626" s="176"/>
      <c r="E626" s="177" t="s">
        <v>597</v>
      </c>
      <c r="F626" s="178" t="s">
        <v>598</v>
      </c>
      <c r="G626" s="179" t="s">
        <v>921</v>
      </c>
      <c r="H626" s="180"/>
      <c r="I626" s="150">
        <f>H626*IF(G626="AR", 1, G626)</f>
        <v>0</v>
      </c>
      <c r="J626" s="191"/>
      <c r="K626" s="217"/>
    </row>
    <row r="627" spans="1:11" ht="25.5" outlineLevel="1" x14ac:dyDescent="0.2">
      <c r="A627" s="175"/>
      <c r="B627" s="161"/>
      <c r="C627" s="176"/>
      <c r="D627" s="176"/>
      <c r="E627" s="156" t="s">
        <v>250</v>
      </c>
      <c r="F627" s="157" t="s">
        <v>251</v>
      </c>
      <c r="G627" s="179">
        <v>1</v>
      </c>
      <c r="H627" s="180"/>
      <c r="I627" s="150">
        <f>H627*IF(G627="AR", 1, G627)</f>
        <v>0</v>
      </c>
      <c r="J627" s="191"/>
      <c r="K627" s="217"/>
    </row>
    <row r="628" spans="1:11" ht="25.5" outlineLevel="1" x14ac:dyDescent="0.2">
      <c r="A628" s="175"/>
      <c r="B628" s="161"/>
      <c r="C628" s="176"/>
      <c r="D628" s="176"/>
      <c r="E628" s="156" t="s">
        <v>243</v>
      </c>
      <c r="F628" s="157" t="s">
        <v>484</v>
      </c>
      <c r="G628" s="179">
        <v>2</v>
      </c>
      <c r="H628" s="180"/>
      <c r="I628" s="150">
        <f>H628*IF(G628="AR", 1, G628)</f>
        <v>0</v>
      </c>
      <c r="J628" s="191"/>
      <c r="K628" s="217"/>
    </row>
    <row r="629" spans="1:11" outlineLevel="1" x14ac:dyDescent="0.2">
      <c r="A629" s="175"/>
      <c r="B629" s="161"/>
      <c r="C629" s="176"/>
      <c r="D629" s="176"/>
      <c r="E629" s="156" t="s">
        <v>468</v>
      </c>
      <c r="F629" s="157" t="s">
        <v>469</v>
      </c>
      <c r="G629" s="179">
        <v>1</v>
      </c>
      <c r="H629" s="180"/>
      <c r="I629" s="150">
        <f>H629*IF(G629="AR", 1, G629)</f>
        <v>0</v>
      </c>
      <c r="J629" s="191"/>
      <c r="K629" s="217"/>
    </row>
    <row r="630" spans="1:11" outlineLevel="1" x14ac:dyDescent="0.2">
      <c r="A630" s="168" t="s">
        <v>375</v>
      </c>
      <c r="B630" s="158" t="s">
        <v>602</v>
      </c>
      <c r="C630" s="169" t="s">
        <v>379</v>
      </c>
      <c r="D630" s="169">
        <v>1</v>
      </c>
      <c r="E630" s="170"/>
      <c r="F630" s="158"/>
      <c r="G630" s="171"/>
      <c r="H630" s="180"/>
      <c r="I630" s="172"/>
      <c r="J630" s="173">
        <f>SUM(I631:I637)*D630</f>
        <v>0</v>
      </c>
      <c r="K630" s="174"/>
    </row>
    <row r="631" spans="1:11" outlineLevel="1" x14ac:dyDescent="0.2">
      <c r="A631" s="175"/>
      <c r="B631" s="161"/>
      <c r="C631" s="176"/>
      <c r="D631" s="176"/>
      <c r="E631" s="177" t="s">
        <v>256</v>
      </c>
      <c r="F631" s="178" t="s">
        <v>467</v>
      </c>
      <c r="G631" s="179">
        <v>1</v>
      </c>
      <c r="H631" s="180"/>
      <c r="I631" s="150">
        <f>H631*IF(G631="AR", 1, G631)</f>
        <v>0</v>
      </c>
      <c r="J631" s="191"/>
      <c r="K631" s="217"/>
    </row>
    <row r="632" spans="1:11" ht="25.5" outlineLevel="1" x14ac:dyDescent="0.2">
      <c r="A632" s="175"/>
      <c r="B632" s="161"/>
      <c r="C632" s="176"/>
      <c r="D632" s="176"/>
      <c r="E632" s="177" t="s">
        <v>597</v>
      </c>
      <c r="F632" s="178" t="s">
        <v>598</v>
      </c>
      <c r="G632" s="179" t="s">
        <v>921</v>
      </c>
      <c r="H632" s="180"/>
      <c r="I632" s="150">
        <f>H632*IF(G632="AR", 1, G632)</f>
        <v>0</v>
      </c>
      <c r="J632" s="191"/>
      <c r="K632" s="217"/>
    </row>
    <row r="633" spans="1:11" ht="25.5" outlineLevel="1" x14ac:dyDescent="0.2">
      <c r="A633" s="175"/>
      <c r="B633" s="161"/>
      <c r="C633" s="176"/>
      <c r="D633" s="176"/>
      <c r="E633" s="156" t="s">
        <v>250</v>
      </c>
      <c r="F633" s="157" t="s">
        <v>251</v>
      </c>
      <c r="G633" s="179">
        <v>1</v>
      </c>
      <c r="H633" s="180"/>
      <c r="I633" s="150">
        <f>H633*IF(G633="AR", 1, G633)</f>
        <v>0</v>
      </c>
      <c r="J633" s="191"/>
      <c r="K633" s="217"/>
    </row>
    <row r="634" spans="1:11" outlineLevel="1" x14ac:dyDescent="0.2">
      <c r="A634" s="175"/>
      <c r="B634" s="161"/>
      <c r="C634" s="176"/>
      <c r="D634" s="176"/>
      <c r="E634" s="156" t="s">
        <v>276</v>
      </c>
      <c r="F634" s="157" t="s">
        <v>961</v>
      </c>
      <c r="G634" s="179">
        <v>10</v>
      </c>
      <c r="H634" s="180"/>
      <c r="I634" s="150">
        <f>H634*IF(G634="AR", 1, G634)</f>
        <v>0</v>
      </c>
      <c r="J634" s="191"/>
      <c r="K634" s="217" t="s">
        <v>1095</v>
      </c>
    </row>
    <row r="635" spans="1:11" outlineLevel="1" x14ac:dyDescent="0.2">
      <c r="A635" s="175"/>
      <c r="B635" s="161"/>
      <c r="C635" s="176"/>
      <c r="D635" s="176"/>
      <c r="E635" s="182" t="s">
        <v>1043</v>
      </c>
      <c r="F635" s="183" t="s">
        <v>1044</v>
      </c>
      <c r="G635" s="179">
        <v>1</v>
      </c>
      <c r="H635" s="180"/>
      <c r="I635" s="150"/>
      <c r="J635" s="198"/>
      <c r="K635" s="217"/>
    </row>
    <row r="636" spans="1:11" ht="25.5" outlineLevel="1" x14ac:dyDescent="0.2">
      <c r="A636" s="175"/>
      <c r="B636" s="161"/>
      <c r="C636" s="176"/>
      <c r="D636" s="176"/>
      <c r="E636" s="156" t="s">
        <v>243</v>
      </c>
      <c r="F636" s="157" t="s">
        <v>484</v>
      </c>
      <c r="G636" s="179">
        <v>2</v>
      </c>
      <c r="H636" s="180"/>
      <c r="I636" s="150">
        <f>H636*IF(G636="AR", 1, G636)</f>
        <v>0</v>
      </c>
      <c r="J636" s="191"/>
      <c r="K636" s="217"/>
    </row>
    <row r="637" spans="1:11" outlineLevel="1" x14ac:dyDescent="0.2">
      <c r="A637" s="175"/>
      <c r="B637" s="161"/>
      <c r="C637" s="176"/>
      <c r="D637" s="176"/>
      <c r="E637" s="156" t="s">
        <v>468</v>
      </c>
      <c r="F637" s="157" t="s">
        <v>469</v>
      </c>
      <c r="G637" s="179">
        <v>1</v>
      </c>
      <c r="H637" s="180"/>
      <c r="I637" s="150">
        <f>H637*IF(G637="AR", 1, G637)</f>
        <v>0</v>
      </c>
      <c r="J637" s="191"/>
      <c r="K637" s="217"/>
    </row>
    <row r="638" spans="1:11" outlineLevel="1" x14ac:dyDescent="0.2">
      <c r="A638" s="168" t="s">
        <v>375</v>
      </c>
      <c r="B638" s="158" t="s">
        <v>599</v>
      </c>
      <c r="C638" s="169" t="s">
        <v>379</v>
      </c>
      <c r="D638" s="169">
        <v>1</v>
      </c>
      <c r="E638" s="170"/>
      <c r="F638" s="158"/>
      <c r="G638" s="171"/>
      <c r="H638" s="180"/>
      <c r="I638" s="172"/>
      <c r="J638" s="173">
        <f>SUM(I639:I639)*D638</f>
        <v>0</v>
      </c>
      <c r="K638" s="174"/>
    </row>
    <row r="639" spans="1:11" ht="25.5" outlineLevel="1" x14ac:dyDescent="0.2">
      <c r="A639" s="175"/>
      <c r="B639" s="161"/>
      <c r="C639" s="176"/>
      <c r="D639" s="176"/>
      <c r="E639" s="156" t="s">
        <v>243</v>
      </c>
      <c r="F639" s="157" t="s">
        <v>484</v>
      </c>
      <c r="G639" s="179">
        <v>2</v>
      </c>
      <c r="H639" s="180"/>
      <c r="I639" s="150">
        <f>H639*IF(G639="AR", 1, G639)</f>
        <v>0</v>
      </c>
      <c r="J639" s="191"/>
      <c r="K639" s="217"/>
    </row>
    <row r="640" spans="1:11" outlineLevel="1" x14ac:dyDescent="0.2">
      <c r="A640" s="168" t="s">
        <v>375</v>
      </c>
      <c r="B640" s="158" t="s">
        <v>600</v>
      </c>
      <c r="C640" s="169" t="s">
        <v>379</v>
      </c>
      <c r="D640" s="169">
        <v>1</v>
      </c>
      <c r="E640" s="170"/>
      <c r="F640" s="158"/>
      <c r="G640" s="171"/>
      <c r="H640" s="180"/>
      <c r="I640" s="172"/>
      <c r="J640" s="173">
        <f>SUM(I641:I641)*D640</f>
        <v>0</v>
      </c>
      <c r="K640" s="174"/>
    </row>
    <row r="641" spans="1:11" ht="25.5" outlineLevel="1" x14ac:dyDescent="0.2">
      <c r="A641" s="175"/>
      <c r="B641" s="161"/>
      <c r="C641" s="176"/>
      <c r="D641" s="176"/>
      <c r="E641" s="156" t="s">
        <v>243</v>
      </c>
      <c r="F641" s="157" t="s">
        <v>484</v>
      </c>
      <c r="G641" s="179">
        <v>2</v>
      </c>
      <c r="H641" s="180"/>
      <c r="I641" s="150">
        <f>H641*IF(G641="AR", 1, G641)</f>
        <v>0</v>
      </c>
      <c r="J641" s="191"/>
      <c r="K641" s="217"/>
    </row>
    <row r="642" spans="1:11" outlineLevel="1" x14ac:dyDescent="0.2">
      <c r="A642" s="168" t="s">
        <v>375</v>
      </c>
      <c r="B642" s="158" t="s">
        <v>601</v>
      </c>
      <c r="C642" s="169" t="s">
        <v>379</v>
      </c>
      <c r="D642" s="169">
        <v>1</v>
      </c>
      <c r="E642" s="170"/>
      <c r="F642" s="158"/>
      <c r="G642" s="171"/>
      <c r="H642" s="180"/>
      <c r="I642" s="172"/>
      <c r="J642" s="173">
        <f>SUM(I643:I643)*D642</f>
        <v>0</v>
      </c>
      <c r="K642" s="174"/>
    </row>
    <row r="643" spans="1:11" ht="25.5" outlineLevel="1" x14ac:dyDescent="0.2">
      <c r="A643" s="175"/>
      <c r="B643" s="161"/>
      <c r="C643" s="176"/>
      <c r="D643" s="176"/>
      <c r="E643" s="156" t="s">
        <v>243</v>
      </c>
      <c r="F643" s="157" t="s">
        <v>484</v>
      </c>
      <c r="G643" s="179">
        <v>2</v>
      </c>
      <c r="H643" s="180"/>
      <c r="I643" s="150">
        <f>H643*IF(G643="AR", 1, G643)</f>
        <v>0</v>
      </c>
      <c r="J643" s="191"/>
      <c r="K643" s="217"/>
    </row>
    <row r="644" spans="1:11" outlineLevel="1" x14ac:dyDescent="0.2">
      <c r="A644" s="168" t="s">
        <v>375</v>
      </c>
      <c r="B644" s="158" t="s">
        <v>603</v>
      </c>
      <c r="C644" s="169" t="s">
        <v>242</v>
      </c>
      <c r="D644" s="169">
        <v>1</v>
      </c>
      <c r="E644" s="170"/>
      <c r="F644" s="158"/>
      <c r="G644" s="171"/>
      <c r="H644" s="180"/>
      <c r="I644" s="172"/>
      <c r="J644" s="173">
        <f>I645*D644</f>
        <v>0</v>
      </c>
      <c r="K644" s="174"/>
    </row>
    <row r="645" spans="1:11" ht="25.5" outlineLevel="1" x14ac:dyDescent="0.2">
      <c r="A645" s="175"/>
      <c r="B645" s="161"/>
      <c r="C645" s="176"/>
      <c r="D645" s="176"/>
      <c r="E645" s="182" t="s">
        <v>243</v>
      </c>
      <c r="F645" s="183" t="s">
        <v>484</v>
      </c>
      <c r="G645" s="179">
        <v>1</v>
      </c>
      <c r="H645" s="180"/>
      <c r="I645" s="150">
        <f>H645*IF(G645="AR", 1, G645)</f>
        <v>0</v>
      </c>
      <c r="J645" s="191"/>
      <c r="K645" s="217"/>
    </row>
    <row r="646" spans="1:11" outlineLevel="1" x14ac:dyDescent="0.2">
      <c r="A646" s="168" t="s">
        <v>375</v>
      </c>
      <c r="B646" s="158" t="s">
        <v>604</v>
      </c>
      <c r="C646" s="169" t="s">
        <v>366</v>
      </c>
      <c r="D646" s="169">
        <v>1</v>
      </c>
      <c r="E646" s="170"/>
      <c r="F646" s="158"/>
      <c r="G646" s="171"/>
      <c r="H646" s="180"/>
      <c r="I646" s="172"/>
      <c r="J646" s="173">
        <f>SUM(I647:I651)*D646</f>
        <v>0</v>
      </c>
      <c r="K646" s="174"/>
    </row>
    <row r="647" spans="1:11" outlineLevel="1" x14ac:dyDescent="0.2">
      <c r="A647" s="175"/>
      <c r="B647" s="161"/>
      <c r="C647" s="176"/>
      <c r="D647" s="176"/>
      <c r="E647" s="177" t="s">
        <v>256</v>
      </c>
      <c r="F647" s="178" t="s">
        <v>467</v>
      </c>
      <c r="G647" s="179">
        <v>1</v>
      </c>
      <c r="H647" s="180"/>
      <c r="I647" s="150">
        <f>H647*IF(G647="AR", 1, G647)</f>
        <v>0</v>
      </c>
      <c r="J647" s="191"/>
      <c r="K647" s="217"/>
    </row>
    <row r="648" spans="1:11" ht="25.5" outlineLevel="1" x14ac:dyDescent="0.2">
      <c r="A648" s="175"/>
      <c r="B648" s="161"/>
      <c r="C648" s="176"/>
      <c r="D648" s="176"/>
      <c r="E648" s="177" t="s">
        <v>597</v>
      </c>
      <c r="F648" s="178" t="s">
        <v>598</v>
      </c>
      <c r="G648" s="179" t="s">
        <v>921</v>
      </c>
      <c r="H648" s="180"/>
      <c r="I648" s="150">
        <f>H648*IF(G648="AR", 1, G648)</f>
        <v>0</v>
      </c>
      <c r="J648" s="191"/>
      <c r="K648" s="217" t="s">
        <v>1094</v>
      </c>
    </row>
    <row r="649" spans="1:11" ht="25.5" outlineLevel="1" x14ac:dyDescent="0.2">
      <c r="A649" s="175"/>
      <c r="B649" s="161"/>
      <c r="C649" s="176"/>
      <c r="D649" s="176"/>
      <c r="E649" s="156" t="s">
        <v>250</v>
      </c>
      <c r="F649" s="157" t="s">
        <v>251</v>
      </c>
      <c r="G649" s="179">
        <v>1</v>
      </c>
      <c r="H649" s="180"/>
      <c r="I649" s="150">
        <f>H649*IF(G649="AR", 1, G649)</f>
        <v>0</v>
      </c>
      <c r="J649" s="191"/>
      <c r="K649" s="217"/>
    </row>
    <row r="650" spans="1:11" ht="25.5" outlineLevel="1" x14ac:dyDescent="0.2">
      <c r="A650" s="175"/>
      <c r="B650" s="161"/>
      <c r="C650" s="176"/>
      <c r="D650" s="176"/>
      <c r="E650" s="156" t="s">
        <v>243</v>
      </c>
      <c r="F650" s="157" t="s">
        <v>484</v>
      </c>
      <c r="G650" s="179">
        <v>2</v>
      </c>
      <c r="H650" s="180"/>
      <c r="I650" s="150">
        <f>H650*IF(G650="AR", 1, G650)</f>
        <v>0</v>
      </c>
      <c r="J650" s="191"/>
      <c r="K650" s="217"/>
    </row>
    <row r="651" spans="1:11" outlineLevel="1" x14ac:dyDescent="0.2">
      <c r="A651" s="175"/>
      <c r="B651" s="161"/>
      <c r="C651" s="176"/>
      <c r="D651" s="176"/>
      <c r="E651" s="156" t="s">
        <v>468</v>
      </c>
      <c r="F651" s="157" t="s">
        <v>469</v>
      </c>
      <c r="G651" s="179">
        <v>1</v>
      </c>
      <c r="H651" s="180"/>
      <c r="I651" s="150">
        <f>H651*IF(G651="AR", 1, G651)</f>
        <v>0</v>
      </c>
      <c r="J651" s="191"/>
      <c r="K651" s="217"/>
    </row>
    <row r="652" spans="1:11" outlineLevel="1" x14ac:dyDescent="0.2">
      <c r="A652" s="168" t="s">
        <v>375</v>
      </c>
      <c r="B652" s="158" t="s">
        <v>605</v>
      </c>
      <c r="C652" s="169" t="s">
        <v>377</v>
      </c>
      <c r="D652" s="169">
        <v>1</v>
      </c>
      <c r="E652" s="170"/>
      <c r="F652" s="158"/>
      <c r="G652" s="171"/>
      <c r="H652" s="180"/>
      <c r="I652" s="172"/>
      <c r="J652" s="173">
        <f>SUM(I653:I658)*D652</f>
        <v>0</v>
      </c>
      <c r="K652" s="174"/>
    </row>
    <row r="653" spans="1:11" outlineLevel="1" x14ac:dyDescent="0.2">
      <c r="A653" s="175"/>
      <c r="B653" s="161"/>
      <c r="C653" s="176"/>
      <c r="D653" s="176"/>
      <c r="E653" s="177" t="s">
        <v>345</v>
      </c>
      <c r="F653" s="178" t="s">
        <v>346</v>
      </c>
      <c r="G653" s="179">
        <v>4</v>
      </c>
      <c r="H653" s="180"/>
      <c r="I653" s="150">
        <f t="shared" ref="I653:I658" si="69">H653*IF(G653="AR", 1, G653)</f>
        <v>0</v>
      </c>
      <c r="J653" s="191"/>
      <c r="K653" s="217"/>
    </row>
    <row r="654" spans="1:11" ht="25.5" outlineLevel="1" x14ac:dyDescent="0.2">
      <c r="A654" s="175"/>
      <c r="B654" s="161"/>
      <c r="C654" s="176"/>
      <c r="D654" s="176"/>
      <c r="E654" s="177" t="s">
        <v>250</v>
      </c>
      <c r="F654" s="178" t="s">
        <v>251</v>
      </c>
      <c r="G654" s="179">
        <v>1</v>
      </c>
      <c r="H654" s="180"/>
      <c r="I654" s="150">
        <f t="shared" si="69"/>
        <v>0</v>
      </c>
      <c r="J654" s="191"/>
      <c r="K654" s="217"/>
    </row>
    <row r="655" spans="1:11" outlineLevel="1" x14ac:dyDescent="0.2">
      <c r="A655" s="175"/>
      <c r="B655" s="161"/>
      <c r="C655" s="176"/>
      <c r="D655" s="176"/>
      <c r="E655" s="156" t="s">
        <v>606</v>
      </c>
      <c r="F655" s="157" t="s">
        <v>607</v>
      </c>
      <c r="G655" s="179">
        <v>1</v>
      </c>
      <c r="H655" s="180"/>
      <c r="I655" s="150">
        <f t="shared" si="69"/>
        <v>0</v>
      </c>
      <c r="J655" s="191"/>
      <c r="K655" s="217"/>
    </row>
    <row r="656" spans="1:11" outlineLevel="1" x14ac:dyDescent="0.2">
      <c r="A656" s="175"/>
      <c r="B656" s="161"/>
      <c r="C656" s="176"/>
      <c r="D656" s="176"/>
      <c r="E656" s="156" t="s">
        <v>468</v>
      </c>
      <c r="F656" s="157" t="s">
        <v>469</v>
      </c>
      <c r="G656" s="179">
        <v>1</v>
      </c>
      <c r="H656" s="180"/>
      <c r="I656" s="150">
        <f t="shared" si="69"/>
        <v>0</v>
      </c>
      <c r="J656" s="191"/>
      <c r="K656" s="217"/>
    </row>
    <row r="657" spans="1:12" outlineLevel="1" x14ac:dyDescent="0.2">
      <c r="A657" s="175"/>
      <c r="B657" s="161"/>
      <c r="C657" s="176"/>
      <c r="D657" s="176"/>
      <c r="E657" s="156" t="s">
        <v>276</v>
      </c>
      <c r="F657" s="157" t="s">
        <v>961</v>
      </c>
      <c r="G657" s="179">
        <v>10</v>
      </c>
      <c r="H657" s="180"/>
      <c r="I657" s="150">
        <f t="shared" si="69"/>
        <v>0</v>
      </c>
      <c r="J657" s="191"/>
      <c r="K657" s="217" t="s">
        <v>1095</v>
      </c>
    </row>
    <row r="658" spans="1:12" outlineLevel="1" x14ac:dyDescent="0.2">
      <c r="A658" s="175"/>
      <c r="B658" s="161"/>
      <c r="C658" s="176"/>
      <c r="D658" s="176"/>
      <c r="E658" s="156" t="s">
        <v>492</v>
      </c>
      <c r="F658" s="157" t="s">
        <v>493</v>
      </c>
      <c r="G658" s="179">
        <v>1</v>
      </c>
      <c r="H658" s="180"/>
      <c r="I658" s="150">
        <f t="shared" si="69"/>
        <v>0</v>
      </c>
      <c r="J658" s="191"/>
      <c r="K658" s="217"/>
    </row>
    <row r="659" spans="1:12" outlineLevel="1" x14ac:dyDescent="0.2">
      <c r="A659" s="168" t="s">
        <v>375</v>
      </c>
      <c r="B659" s="158" t="s">
        <v>608</v>
      </c>
      <c r="C659" s="169" t="s">
        <v>267</v>
      </c>
      <c r="D659" s="169">
        <v>1</v>
      </c>
      <c r="E659" s="170"/>
      <c r="F659" s="158"/>
      <c r="G659" s="171"/>
      <c r="H659" s="180"/>
      <c r="I659" s="172"/>
      <c r="J659" s="172">
        <f>SUM(I660:I660)*D659</f>
        <v>0</v>
      </c>
      <c r="K659" s="174"/>
    </row>
    <row r="660" spans="1:12" outlineLevel="1" x14ac:dyDescent="0.2">
      <c r="A660" s="175"/>
      <c r="B660" s="161"/>
      <c r="C660" s="176"/>
      <c r="D660" s="176"/>
      <c r="E660" s="182" t="s">
        <v>472</v>
      </c>
      <c r="F660" s="157" t="s">
        <v>473</v>
      </c>
      <c r="G660" s="179">
        <v>1</v>
      </c>
      <c r="H660" s="180"/>
      <c r="I660" s="150">
        <f>H660*IF(G660="AR", 1, G660)</f>
        <v>0</v>
      </c>
      <c r="J660" s="151"/>
      <c r="K660" s="217" t="s">
        <v>917</v>
      </c>
    </row>
    <row r="661" spans="1:12" outlineLevel="1" x14ac:dyDescent="0.2">
      <c r="A661" s="268" t="s">
        <v>375</v>
      </c>
      <c r="B661" s="263" t="s">
        <v>609</v>
      </c>
      <c r="C661" s="269" t="s">
        <v>315</v>
      </c>
      <c r="D661" s="269">
        <v>1</v>
      </c>
      <c r="E661" s="271"/>
      <c r="F661" s="254"/>
      <c r="G661" s="259"/>
      <c r="H661" s="180"/>
      <c r="I661" s="279"/>
      <c r="J661" s="256"/>
      <c r="K661" s="257" t="s">
        <v>241</v>
      </c>
    </row>
    <row r="662" spans="1:12" outlineLevel="1" x14ac:dyDescent="0.2">
      <c r="A662" s="168" t="s">
        <v>375</v>
      </c>
      <c r="B662" s="158" t="s">
        <v>499</v>
      </c>
      <c r="C662" s="169" t="s">
        <v>305</v>
      </c>
      <c r="D662" s="169">
        <v>1</v>
      </c>
      <c r="E662" s="170"/>
      <c r="F662" s="158"/>
      <c r="G662" s="171"/>
      <c r="H662" s="180"/>
      <c r="I662" s="172"/>
      <c r="J662" s="172">
        <f>SUM(I663:I670)*D662</f>
        <v>0</v>
      </c>
      <c r="K662" s="174"/>
    </row>
    <row r="663" spans="1:12" outlineLevel="1" x14ac:dyDescent="0.2">
      <c r="A663" s="175"/>
      <c r="B663" s="161"/>
      <c r="C663" s="176"/>
      <c r="D663" s="176"/>
      <c r="E663" s="156" t="s">
        <v>501</v>
      </c>
      <c r="F663" s="157" t="s">
        <v>502</v>
      </c>
      <c r="G663" s="179">
        <v>1</v>
      </c>
      <c r="H663" s="180"/>
      <c r="I663" s="150">
        <f t="shared" ref="I663:I670" si="70">H663*IF(G663="AR", 1, G663)</f>
        <v>0</v>
      </c>
      <c r="J663" s="204"/>
      <c r="K663" s="217"/>
    </row>
    <row r="664" spans="1:12" ht="25.5" outlineLevel="1" x14ac:dyDescent="0.2">
      <c r="A664" s="175"/>
      <c r="B664" s="161"/>
      <c r="C664" s="176"/>
      <c r="D664" s="176"/>
      <c r="E664" s="156" t="s">
        <v>482</v>
      </c>
      <c r="F664" s="157" t="s">
        <v>483</v>
      </c>
      <c r="G664" s="179">
        <v>1</v>
      </c>
      <c r="H664" s="180"/>
      <c r="I664" s="150">
        <f t="shared" si="70"/>
        <v>0</v>
      </c>
      <c r="J664" s="204"/>
      <c r="K664" s="217"/>
      <c r="L664" s="304"/>
    </row>
    <row r="665" spans="1:12" ht="25.5" outlineLevel="1" x14ac:dyDescent="0.2">
      <c r="A665" s="175"/>
      <c r="B665" s="161"/>
      <c r="C665" s="176"/>
      <c r="D665" s="176"/>
      <c r="E665" s="156" t="s">
        <v>385</v>
      </c>
      <c r="F665" s="157" t="s">
        <v>386</v>
      </c>
      <c r="G665" s="179">
        <v>1</v>
      </c>
      <c r="H665" s="180"/>
      <c r="I665" s="150">
        <f t="shared" si="70"/>
        <v>0</v>
      </c>
      <c r="J665" s="151"/>
      <c r="K665" s="217"/>
    </row>
    <row r="666" spans="1:12" ht="25.5" outlineLevel="1" x14ac:dyDescent="0.2">
      <c r="A666" s="175"/>
      <c r="B666" s="161"/>
      <c r="C666" s="176"/>
      <c r="D666" s="176"/>
      <c r="E666" s="156" t="s">
        <v>306</v>
      </c>
      <c r="F666" s="157" t="s">
        <v>503</v>
      </c>
      <c r="G666" s="179">
        <v>1</v>
      </c>
      <c r="H666" s="180"/>
      <c r="I666" s="150">
        <f t="shared" si="70"/>
        <v>0</v>
      </c>
      <c r="J666" s="151"/>
      <c r="K666" s="217"/>
    </row>
    <row r="667" spans="1:12" ht="25.5" outlineLevel="1" x14ac:dyDescent="0.2">
      <c r="A667" s="175"/>
      <c r="B667" s="161"/>
      <c r="C667" s="176"/>
      <c r="D667" s="176"/>
      <c r="E667" s="156" t="s">
        <v>243</v>
      </c>
      <c r="F667" s="157" t="s">
        <v>484</v>
      </c>
      <c r="G667" s="179">
        <v>1</v>
      </c>
      <c r="H667" s="180"/>
      <c r="I667" s="150">
        <f t="shared" si="70"/>
        <v>0</v>
      </c>
      <c r="J667" s="151"/>
      <c r="K667" s="217"/>
    </row>
    <row r="668" spans="1:12" ht="25.5" outlineLevel="1" x14ac:dyDescent="0.2">
      <c r="A668" s="175"/>
      <c r="B668" s="161"/>
      <c r="C668" s="176"/>
      <c r="D668" s="176"/>
      <c r="E668" s="156" t="s">
        <v>504</v>
      </c>
      <c r="F668" s="157" t="s">
        <v>505</v>
      </c>
      <c r="G668" s="179">
        <v>1</v>
      </c>
      <c r="H668" s="180"/>
      <c r="I668" s="150">
        <f t="shared" si="70"/>
        <v>0</v>
      </c>
      <c r="J668" s="151"/>
      <c r="K668" s="217"/>
    </row>
    <row r="669" spans="1:12" outlineLevel="1" x14ac:dyDescent="0.2">
      <c r="A669" s="175"/>
      <c r="B669" s="161"/>
      <c r="C669" s="176"/>
      <c r="D669" s="176"/>
      <c r="E669" s="156" t="s">
        <v>506</v>
      </c>
      <c r="F669" s="157" t="s">
        <v>507</v>
      </c>
      <c r="G669" s="179">
        <v>1</v>
      </c>
      <c r="H669" s="180"/>
      <c r="I669" s="150">
        <f t="shared" si="70"/>
        <v>0</v>
      </c>
      <c r="J669" s="151"/>
      <c r="K669" s="217"/>
    </row>
    <row r="670" spans="1:12" outlineLevel="1" x14ac:dyDescent="0.2">
      <c r="A670" s="175"/>
      <c r="B670" s="161"/>
      <c r="C670" s="176"/>
      <c r="D670" s="176"/>
      <c r="E670" s="156" t="s">
        <v>508</v>
      </c>
      <c r="F670" s="157" t="s">
        <v>509</v>
      </c>
      <c r="G670" s="179">
        <v>1</v>
      </c>
      <c r="H670" s="180"/>
      <c r="I670" s="150">
        <f t="shared" si="70"/>
        <v>0</v>
      </c>
      <c r="J670" s="151"/>
      <c r="K670" s="217"/>
    </row>
    <row r="671" spans="1:12" outlineLevel="1" x14ac:dyDescent="0.2">
      <c r="A671" s="268" t="s">
        <v>375</v>
      </c>
      <c r="B671" s="263" t="s">
        <v>610</v>
      </c>
      <c r="C671" s="269" t="s">
        <v>318</v>
      </c>
      <c r="D671" s="269">
        <v>1</v>
      </c>
      <c r="E671" s="281"/>
      <c r="F671" s="263"/>
      <c r="G671" s="269"/>
      <c r="H671" s="180"/>
      <c r="I671" s="277"/>
      <c r="J671" s="277"/>
      <c r="K671" s="285" t="s">
        <v>241</v>
      </c>
    </row>
    <row r="672" spans="1:12" s="2" customFormat="1" outlineLevel="1" x14ac:dyDescent="0.2">
      <c r="A672" s="268" t="s">
        <v>375</v>
      </c>
      <c r="B672" s="263" t="s">
        <v>611</v>
      </c>
      <c r="C672" s="269" t="s">
        <v>378</v>
      </c>
      <c r="D672" s="269">
        <v>1</v>
      </c>
      <c r="E672" s="252"/>
      <c r="F672" s="251"/>
      <c r="G672" s="270"/>
      <c r="H672" s="180"/>
      <c r="I672" s="279"/>
      <c r="J672" s="284"/>
      <c r="K672" s="285" t="s">
        <v>241</v>
      </c>
    </row>
    <row r="673" spans="1:11" outlineLevel="1" x14ac:dyDescent="0.2">
      <c r="A673" s="168" t="s">
        <v>375</v>
      </c>
      <c r="B673" s="158" t="s">
        <v>500</v>
      </c>
      <c r="C673" s="169" t="s">
        <v>270</v>
      </c>
      <c r="D673" s="169">
        <v>1</v>
      </c>
      <c r="E673" s="159"/>
      <c r="F673" s="160"/>
      <c r="G673" s="171"/>
      <c r="H673" s="180"/>
      <c r="I673" s="172"/>
      <c r="J673" s="18">
        <f>SUM(I674:I674)*D673</f>
        <v>0</v>
      </c>
      <c r="K673" s="174"/>
    </row>
    <row r="674" spans="1:11" outlineLevel="1" x14ac:dyDescent="0.2">
      <c r="A674" s="175"/>
      <c r="B674" s="161"/>
      <c r="C674" s="176"/>
      <c r="D674" s="176"/>
      <c r="E674" s="156" t="s">
        <v>492</v>
      </c>
      <c r="F674" s="157" t="s">
        <v>493</v>
      </c>
      <c r="G674" s="179">
        <v>1</v>
      </c>
      <c r="H674" s="180"/>
      <c r="I674" s="150">
        <f>H674*IF(G674="AR", 1, G674)</f>
        <v>0</v>
      </c>
      <c r="J674" s="151"/>
      <c r="K674" s="217"/>
    </row>
    <row r="675" spans="1:11" s="2" customFormat="1" outlineLevel="1" x14ac:dyDescent="0.2">
      <c r="A675" s="268" t="s">
        <v>375</v>
      </c>
      <c r="B675" s="263" t="s">
        <v>614</v>
      </c>
      <c r="C675" s="269" t="s">
        <v>445</v>
      </c>
      <c r="D675" s="269">
        <v>1</v>
      </c>
      <c r="E675" s="278"/>
      <c r="F675" s="264"/>
      <c r="G675" s="269"/>
      <c r="H675" s="180"/>
      <c r="I675" s="279"/>
      <c r="J675" s="284"/>
      <c r="K675" s="285" t="s">
        <v>241</v>
      </c>
    </row>
    <row r="676" spans="1:11" outlineLevel="1" x14ac:dyDescent="0.2">
      <c r="A676" s="175"/>
      <c r="B676" s="199"/>
      <c r="C676" s="200"/>
      <c r="D676" s="200"/>
      <c r="E676" s="201"/>
      <c r="F676" s="199"/>
      <c r="G676" s="179"/>
      <c r="H676" s="180"/>
      <c r="I676" s="172"/>
      <c r="J676" s="191"/>
      <c r="K676" s="174"/>
    </row>
    <row r="677" spans="1:11" ht="15.75" x14ac:dyDescent="0.25">
      <c r="A677" s="137" t="s">
        <v>380</v>
      </c>
      <c r="B677" s="138"/>
      <c r="C677" s="139"/>
      <c r="D677" s="139">
        <f>SUM(D678:D702)</f>
        <v>9</v>
      </c>
      <c r="E677" s="141"/>
      <c r="F677" s="138"/>
      <c r="G677" s="142"/>
      <c r="H677" s="166"/>
      <c r="I677" s="167"/>
      <c r="J677" s="144">
        <f>SUM(J678:J702)</f>
        <v>0</v>
      </c>
      <c r="K677" s="145"/>
    </row>
    <row r="678" spans="1:11" ht="25.5" outlineLevel="1" x14ac:dyDescent="0.2">
      <c r="A678" s="168" t="s">
        <v>380</v>
      </c>
      <c r="B678" s="158" t="s">
        <v>615</v>
      </c>
      <c r="C678" s="169" t="s">
        <v>344</v>
      </c>
      <c r="D678" s="169">
        <v>1</v>
      </c>
      <c r="E678" s="170"/>
      <c r="F678" s="158"/>
      <c r="G678" s="171"/>
      <c r="H678" s="180"/>
      <c r="I678" s="172"/>
      <c r="J678" s="173">
        <f>SUM(I679:I679)*D678</f>
        <v>0</v>
      </c>
      <c r="K678" s="174"/>
    </row>
    <row r="679" spans="1:11" outlineLevel="1" x14ac:dyDescent="0.2">
      <c r="A679" s="175"/>
      <c r="B679" s="161"/>
      <c r="C679" s="176"/>
      <c r="D679" s="176"/>
      <c r="E679" s="189" t="s">
        <v>345</v>
      </c>
      <c r="F679" s="161" t="s">
        <v>346</v>
      </c>
      <c r="G679" s="179">
        <v>2</v>
      </c>
      <c r="H679" s="180"/>
      <c r="I679" s="150">
        <f t="shared" ref="I679" si="71">H679*IF(G679="AR", 1, G679)</f>
        <v>0</v>
      </c>
      <c r="J679" s="191"/>
      <c r="K679" s="217"/>
    </row>
    <row r="680" spans="1:11" ht="25.5" outlineLevel="1" x14ac:dyDescent="0.2">
      <c r="A680" s="168" t="s">
        <v>380</v>
      </c>
      <c r="B680" s="158" t="s">
        <v>616</v>
      </c>
      <c r="C680" s="169" t="s">
        <v>344</v>
      </c>
      <c r="D680" s="169">
        <v>1</v>
      </c>
      <c r="E680" s="170"/>
      <c r="F680" s="158"/>
      <c r="G680" s="171"/>
      <c r="H680" s="180"/>
      <c r="I680" s="172"/>
      <c r="J680" s="173">
        <f>SUM(I681:I681)*D680</f>
        <v>0</v>
      </c>
      <c r="K680" s="174"/>
    </row>
    <row r="681" spans="1:11" outlineLevel="1" x14ac:dyDescent="0.2">
      <c r="A681" s="175"/>
      <c r="B681" s="161"/>
      <c r="C681" s="176"/>
      <c r="D681" s="176"/>
      <c r="E681" s="189" t="s">
        <v>345</v>
      </c>
      <c r="F681" s="161" t="s">
        <v>346</v>
      </c>
      <c r="G681" s="179">
        <v>2</v>
      </c>
      <c r="H681" s="180"/>
      <c r="I681" s="150">
        <f t="shared" ref="I681" si="72">H681*IF(G681="AR", 1, G681)</f>
        <v>0</v>
      </c>
      <c r="J681" s="191"/>
      <c r="K681" s="217"/>
    </row>
    <row r="682" spans="1:11" s="1" customFormat="1" ht="25.5" outlineLevel="1" x14ac:dyDescent="0.2">
      <c r="A682" s="168" t="s">
        <v>380</v>
      </c>
      <c r="B682" s="158" t="s">
        <v>617</v>
      </c>
      <c r="C682" s="169" t="s">
        <v>382</v>
      </c>
      <c r="D682" s="169">
        <v>1</v>
      </c>
      <c r="E682" s="170"/>
      <c r="F682" s="158"/>
      <c r="G682" s="171"/>
      <c r="H682" s="180"/>
      <c r="I682" s="172"/>
      <c r="J682" s="173">
        <f>SUM(I683:I684)*D682</f>
        <v>0</v>
      </c>
      <c r="K682" s="232"/>
    </row>
    <row r="683" spans="1:11" ht="25.5" outlineLevel="1" x14ac:dyDescent="0.2">
      <c r="A683" s="175"/>
      <c r="B683" s="161"/>
      <c r="C683" s="176"/>
      <c r="D683" s="176"/>
      <c r="E683" s="189" t="s">
        <v>243</v>
      </c>
      <c r="F683" s="161" t="s">
        <v>484</v>
      </c>
      <c r="G683" s="179">
        <v>2</v>
      </c>
      <c r="H683" s="180"/>
      <c r="I683" s="150">
        <f>H683*IF(G683="AR", 1, G683)</f>
        <v>0</v>
      </c>
      <c r="J683" s="191"/>
      <c r="K683" s="217"/>
    </row>
    <row r="684" spans="1:11" outlineLevel="1" x14ac:dyDescent="0.2">
      <c r="A684" s="175"/>
      <c r="B684" s="161"/>
      <c r="C684" s="176"/>
      <c r="D684" s="176"/>
      <c r="E684" s="177" t="s">
        <v>487</v>
      </c>
      <c r="F684" s="178" t="s">
        <v>488</v>
      </c>
      <c r="G684" s="311" t="s">
        <v>921</v>
      </c>
      <c r="H684" s="180"/>
      <c r="I684" s="150">
        <f>H684*IF(G684="AR", 1, G684)</f>
        <v>0</v>
      </c>
      <c r="J684" s="198"/>
      <c r="K684" s="217" t="s">
        <v>1055</v>
      </c>
    </row>
    <row r="685" spans="1:11" s="1" customFormat="1" outlineLevel="1" x14ac:dyDescent="0.2">
      <c r="A685" s="168" t="s">
        <v>380</v>
      </c>
      <c r="B685" s="158" t="s">
        <v>618</v>
      </c>
      <c r="C685" s="169" t="s">
        <v>619</v>
      </c>
      <c r="D685" s="169">
        <v>1</v>
      </c>
      <c r="E685" s="170"/>
      <c r="F685" s="158"/>
      <c r="G685" s="171"/>
      <c r="H685" s="180"/>
      <c r="I685" s="172"/>
      <c r="J685" s="173">
        <f>SUM(I686:I686)*D685</f>
        <v>0</v>
      </c>
      <c r="K685" s="232"/>
    </row>
    <row r="686" spans="1:11" outlineLevel="1" x14ac:dyDescent="0.2">
      <c r="A686" s="175"/>
      <c r="B686" s="161"/>
      <c r="C686" s="176"/>
      <c r="D686" s="176"/>
      <c r="E686" s="189" t="s">
        <v>347</v>
      </c>
      <c r="F686" s="161" t="s">
        <v>620</v>
      </c>
      <c r="G686" s="179">
        <v>1</v>
      </c>
      <c r="H686" s="180"/>
      <c r="I686" s="150">
        <f>H686*IF(G686="AR", 1, G686)</f>
        <v>0</v>
      </c>
      <c r="J686" s="191"/>
      <c r="K686" s="217"/>
    </row>
    <row r="687" spans="1:11" s="1" customFormat="1" outlineLevel="1" x14ac:dyDescent="0.2">
      <c r="A687" s="168" t="s">
        <v>380</v>
      </c>
      <c r="B687" s="158" t="s">
        <v>621</v>
      </c>
      <c r="C687" s="169" t="s">
        <v>339</v>
      </c>
      <c r="D687" s="169">
        <v>1</v>
      </c>
      <c r="E687" s="170"/>
      <c r="F687" s="158"/>
      <c r="G687" s="171"/>
      <c r="H687" s="180"/>
      <c r="I687" s="172"/>
      <c r="J687" s="173">
        <f>SUM(I688:I688)*D687</f>
        <v>0</v>
      </c>
      <c r="K687" s="232"/>
    </row>
    <row r="688" spans="1:11" outlineLevel="1" x14ac:dyDescent="0.2">
      <c r="A688" s="175"/>
      <c r="B688" s="161"/>
      <c r="C688" s="176"/>
      <c r="D688" s="176"/>
      <c r="E688" s="189" t="s">
        <v>472</v>
      </c>
      <c r="F688" s="161" t="s">
        <v>473</v>
      </c>
      <c r="G688" s="179">
        <v>1</v>
      </c>
      <c r="H688" s="180"/>
      <c r="I688" s="150">
        <f>H688*IF(G688="AR", 1, G688)</f>
        <v>0</v>
      </c>
      <c r="J688" s="191"/>
      <c r="K688" s="217" t="s">
        <v>917</v>
      </c>
    </row>
    <row r="689" spans="1:11" s="2" customFormat="1" outlineLevel="1" x14ac:dyDescent="0.2">
      <c r="A689" s="268" t="s">
        <v>380</v>
      </c>
      <c r="B689" s="263" t="s">
        <v>622</v>
      </c>
      <c r="C689" s="269" t="s">
        <v>247</v>
      </c>
      <c r="D689" s="269">
        <v>1</v>
      </c>
      <c r="E689" s="271"/>
      <c r="F689" s="254"/>
      <c r="G689" s="270"/>
      <c r="H689" s="180"/>
      <c r="I689" s="279"/>
      <c r="J689" s="284"/>
      <c r="K689" s="285" t="s">
        <v>241</v>
      </c>
    </row>
    <row r="690" spans="1:11" s="2" customFormat="1" outlineLevel="1" x14ac:dyDescent="0.2">
      <c r="A690" s="268" t="s">
        <v>380</v>
      </c>
      <c r="B690" s="263" t="s">
        <v>623</v>
      </c>
      <c r="C690" s="269" t="s">
        <v>247</v>
      </c>
      <c r="D690" s="269">
        <v>1</v>
      </c>
      <c r="E690" s="271"/>
      <c r="F690" s="254"/>
      <c r="G690" s="270"/>
      <c r="H690" s="180"/>
      <c r="I690" s="279"/>
      <c r="J690" s="284"/>
      <c r="K690" s="285" t="s">
        <v>241</v>
      </c>
    </row>
    <row r="691" spans="1:11" outlineLevel="1" x14ac:dyDescent="0.2">
      <c r="A691" s="168" t="s">
        <v>380</v>
      </c>
      <c r="B691" s="158" t="s">
        <v>545</v>
      </c>
      <c r="C691" s="169" t="s">
        <v>305</v>
      </c>
      <c r="D691" s="169">
        <v>1</v>
      </c>
      <c r="E691" s="170"/>
      <c r="F691" s="158"/>
      <c r="G691" s="171"/>
      <c r="H691" s="180"/>
      <c r="I691" s="172"/>
      <c r="J691" s="172">
        <f>SUM(I692:I699)*D691</f>
        <v>0</v>
      </c>
      <c r="K691" s="174"/>
    </row>
    <row r="692" spans="1:11" outlineLevel="1" x14ac:dyDescent="0.2">
      <c r="A692" s="175"/>
      <c r="B692" s="161"/>
      <c r="C692" s="176"/>
      <c r="D692" s="176"/>
      <c r="E692" s="156" t="s">
        <v>501</v>
      </c>
      <c r="F692" s="157" t="s">
        <v>502</v>
      </c>
      <c r="G692" s="179">
        <v>1</v>
      </c>
      <c r="H692" s="180"/>
      <c r="I692" s="150">
        <f t="shared" ref="I692:I701" si="73">H692*IF(G692="AR", 1, G692)</f>
        <v>0</v>
      </c>
      <c r="J692" s="204"/>
      <c r="K692" s="217"/>
    </row>
    <row r="693" spans="1:11" ht="25.5" outlineLevel="1" x14ac:dyDescent="0.2">
      <c r="A693" s="175"/>
      <c r="B693" s="161"/>
      <c r="C693" s="176"/>
      <c r="D693" s="176"/>
      <c r="E693" s="156" t="s">
        <v>482</v>
      </c>
      <c r="F693" s="157" t="s">
        <v>483</v>
      </c>
      <c r="G693" s="179">
        <v>1</v>
      </c>
      <c r="H693" s="180"/>
      <c r="I693" s="150">
        <f t="shared" si="73"/>
        <v>0</v>
      </c>
      <c r="J693" s="204"/>
      <c r="K693" s="217"/>
    </row>
    <row r="694" spans="1:11" ht="25.5" outlineLevel="1" x14ac:dyDescent="0.2">
      <c r="A694" s="175"/>
      <c r="B694" s="161"/>
      <c r="C694" s="176"/>
      <c r="D694" s="176"/>
      <c r="E694" s="156" t="s">
        <v>385</v>
      </c>
      <c r="F694" s="157" t="s">
        <v>386</v>
      </c>
      <c r="G694" s="179">
        <v>1</v>
      </c>
      <c r="H694" s="180"/>
      <c r="I694" s="150">
        <f t="shared" si="73"/>
        <v>0</v>
      </c>
      <c r="J694" s="151"/>
      <c r="K694" s="217"/>
    </row>
    <row r="695" spans="1:11" ht="25.5" outlineLevel="1" x14ac:dyDescent="0.2">
      <c r="A695" s="175"/>
      <c r="B695" s="161"/>
      <c r="C695" s="176"/>
      <c r="D695" s="176"/>
      <c r="E695" s="156" t="s">
        <v>306</v>
      </c>
      <c r="F695" s="157" t="s">
        <v>503</v>
      </c>
      <c r="G695" s="179">
        <v>1</v>
      </c>
      <c r="H695" s="180"/>
      <c r="I695" s="150">
        <f t="shared" si="73"/>
        <v>0</v>
      </c>
      <c r="J695" s="151"/>
      <c r="K695" s="217"/>
    </row>
    <row r="696" spans="1:11" ht="25.5" outlineLevel="1" x14ac:dyDescent="0.2">
      <c r="A696" s="175"/>
      <c r="B696" s="161"/>
      <c r="C696" s="176"/>
      <c r="D696" s="176"/>
      <c r="E696" s="156" t="s">
        <v>243</v>
      </c>
      <c r="F696" s="157" t="s">
        <v>484</v>
      </c>
      <c r="G696" s="179">
        <v>1</v>
      </c>
      <c r="H696" s="180"/>
      <c r="I696" s="150">
        <f t="shared" si="73"/>
        <v>0</v>
      </c>
      <c r="J696" s="151"/>
      <c r="K696" s="217"/>
    </row>
    <row r="697" spans="1:11" ht="25.5" outlineLevel="1" x14ac:dyDescent="0.2">
      <c r="A697" s="175"/>
      <c r="B697" s="161"/>
      <c r="C697" s="176"/>
      <c r="D697" s="176"/>
      <c r="E697" s="156" t="s">
        <v>504</v>
      </c>
      <c r="F697" s="157" t="s">
        <v>505</v>
      </c>
      <c r="G697" s="179">
        <v>1</v>
      </c>
      <c r="H697" s="180"/>
      <c r="I697" s="150">
        <f t="shared" si="73"/>
        <v>0</v>
      </c>
      <c r="J697" s="151"/>
      <c r="K697" s="217"/>
    </row>
    <row r="698" spans="1:11" outlineLevel="1" x14ac:dyDescent="0.2">
      <c r="A698" s="175"/>
      <c r="B698" s="161"/>
      <c r="C698" s="176"/>
      <c r="D698" s="176"/>
      <c r="E698" s="156" t="s">
        <v>506</v>
      </c>
      <c r="F698" s="157" t="s">
        <v>507</v>
      </c>
      <c r="G698" s="179">
        <v>1</v>
      </c>
      <c r="H698" s="180"/>
      <c r="I698" s="150">
        <f t="shared" si="73"/>
        <v>0</v>
      </c>
      <c r="J698" s="151"/>
      <c r="K698" s="217"/>
    </row>
    <row r="699" spans="1:11" outlineLevel="1" x14ac:dyDescent="0.2">
      <c r="A699" s="175"/>
      <c r="B699" s="161"/>
      <c r="C699" s="176"/>
      <c r="D699" s="176"/>
      <c r="E699" s="156" t="s">
        <v>508</v>
      </c>
      <c r="F699" s="157" t="s">
        <v>509</v>
      </c>
      <c r="G699" s="179">
        <v>1</v>
      </c>
      <c r="H699" s="180"/>
      <c r="I699" s="150">
        <f t="shared" si="73"/>
        <v>0</v>
      </c>
      <c r="J699" s="151"/>
      <c r="K699" s="217"/>
    </row>
    <row r="700" spans="1:11" s="2" customFormat="1" outlineLevel="1" x14ac:dyDescent="0.2">
      <c r="A700" s="168" t="s">
        <v>380</v>
      </c>
      <c r="B700" s="158" t="s">
        <v>624</v>
      </c>
      <c r="C700" s="169" t="s">
        <v>381</v>
      </c>
      <c r="D700" s="169">
        <v>1</v>
      </c>
      <c r="E700" s="189"/>
      <c r="F700" s="161"/>
      <c r="G700" s="216"/>
      <c r="H700" s="180"/>
      <c r="I700" s="202"/>
      <c r="J700" s="172">
        <f>SUM(I701:I701)*D700</f>
        <v>0</v>
      </c>
      <c r="K700" s="207"/>
    </row>
    <row r="701" spans="1:11" s="2" customFormat="1" outlineLevel="1" x14ac:dyDescent="0.2">
      <c r="A701" s="175"/>
      <c r="B701" s="161"/>
      <c r="C701" s="176"/>
      <c r="D701" s="176"/>
      <c r="E701" s="177" t="s">
        <v>487</v>
      </c>
      <c r="F701" s="178" t="s">
        <v>488</v>
      </c>
      <c r="G701" s="311" t="s">
        <v>921</v>
      </c>
      <c r="H701" s="180"/>
      <c r="I701" s="150">
        <f t="shared" si="73"/>
        <v>0</v>
      </c>
      <c r="J701" s="283"/>
      <c r="K701" s="282" t="s">
        <v>1056</v>
      </c>
    </row>
    <row r="702" spans="1:11" outlineLevel="1" x14ac:dyDescent="0.2">
      <c r="A702" s="175"/>
      <c r="B702" s="199"/>
      <c r="C702" s="200"/>
      <c r="D702" s="200"/>
      <c r="E702" s="201"/>
      <c r="F702" s="199"/>
      <c r="G702" s="179"/>
      <c r="H702" s="180"/>
      <c r="I702" s="172"/>
      <c r="J702" s="191"/>
      <c r="K702" s="174"/>
    </row>
    <row r="703" spans="1:11" ht="15.75" x14ac:dyDescent="0.25">
      <c r="A703" s="137" t="s">
        <v>390</v>
      </c>
      <c r="B703" s="138"/>
      <c r="C703" s="139"/>
      <c r="D703" s="139">
        <f>SUM(D704:D720)</f>
        <v>6</v>
      </c>
      <c r="E703" s="141"/>
      <c r="F703" s="138"/>
      <c r="G703" s="142"/>
      <c r="H703" s="166"/>
      <c r="I703" s="167"/>
      <c r="J703" s="144">
        <f>SUM(J704:J720)</f>
        <v>0</v>
      </c>
      <c r="K703" s="145"/>
    </row>
    <row r="704" spans="1:11" outlineLevel="1" x14ac:dyDescent="0.2">
      <c r="A704" s="168" t="s">
        <v>390</v>
      </c>
      <c r="B704" s="158" t="s">
        <v>391</v>
      </c>
      <c r="C704" s="169" t="s">
        <v>350</v>
      </c>
      <c r="D704" s="169">
        <v>2</v>
      </c>
      <c r="E704" s="170"/>
      <c r="F704" s="158"/>
      <c r="G704" s="171"/>
      <c r="H704" s="180"/>
      <c r="I704" s="172"/>
      <c r="J704" s="172">
        <f>SUM(I705:I709)*D704</f>
        <v>0</v>
      </c>
      <c r="K704" s="174"/>
    </row>
    <row r="705" spans="1:11" outlineLevel="1" x14ac:dyDescent="0.2">
      <c r="A705" s="175"/>
      <c r="B705" s="161"/>
      <c r="C705" s="176"/>
      <c r="D705" s="176"/>
      <c r="E705" s="156" t="s">
        <v>256</v>
      </c>
      <c r="F705" s="157" t="s">
        <v>467</v>
      </c>
      <c r="G705" s="179">
        <v>1</v>
      </c>
      <c r="H705" s="180"/>
      <c r="I705" s="150">
        <f>H705*IF(G705="AR", 1, G705)</f>
        <v>0</v>
      </c>
      <c r="J705" s="151"/>
      <c r="K705" s="217"/>
    </row>
    <row r="706" spans="1:11" ht="25.5" outlineLevel="1" x14ac:dyDescent="0.2">
      <c r="A706" s="175"/>
      <c r="B706" s="161"/>
      <c r="C706" s="176"/>
      <c r="D706" s="176"/>
      <c r="E706" s="156" t="s">
        <v>597</v>
      </c>
      <c r="F706" s="157" t="s">
        <v>598</v>
      </c>
      <c r="G706" s="179">
        <v>2</v>
      </c>
      <c r="H706" s="180"/>
      <c r="I706" s="150">
        <f>H706*IF(G706="AR", 1, G706)</f>
        <v>0</v>
      </c>
      <c r="J706" s="151"/>
      <c r="K706" s="217"/>
    </row>
    <row r="707" spans="1:11" ht="25.5" outlineLevel="1" x14ac:dyDescent="0.2">
      <c r="A707" s="175"/>
      <c r="B707" s="161"/>
      <c r="C707" s="176"/>
      <c r="D707" s="176"/>
      <c r="E707" s="156" t="s">
        <v>250</v>
      </c>
      <c r="F707" s="157" t="s">
        <v>251</v>
      </c>
      <c r="G707" s="179">
        <v>1</v>
      </c>
      <c r="H707" s="180"/>
      <c r="I707" s="150">
        <f>H707*IF(G707="AR", 1, G707)</f>
        <v>0</v>
      </c>
      <c r="J707" s="151"/>
      <c r="K707" s="217"/>
    </row>
    <row r="708" spans="1:11" ht="25.5" outlineLevel="1" x14ac:dyDescent="0.2">
      <c r="A708" s="175"/>
      <c r="B708" s="161"/>
      <c r="C708" s="176"/>
      <c r="D708" s="176"/>
      <c r="E708" s="156" t="s">
        <v>243</v>
      </c>
      <c r="F708" s="157" t="s">
        <v>484</v>
      </c>
      <c r="G708" s="179">
        <v>2</v>
      </c>
      <c r="H708" s="180"/>
      <c r="I708" s="150">
        <f>H708*IF(G708="AR", 1, G708)</f>
        <v>0</v>
      </c>
      <c r="J708" s="151"/>
      <c r="K708" s="217"/>
    </row>
    <row r="709" spans="1:11" outlineLevel="1" x14ac:dyDescent="0.2">
      <c r="A709" s="175"/>
      <c r="B709" s="161"/>
      <c r="C709" s="176"/>
      <c r="D709" s="176"/>
      <c r="E709" s="156" t="s">
        <v>468</v>
      </c>
      <c r="F709" s="157" t="s">
        <v>469</v>
      </c>
      <c r="G709" s="179">
        <v>1</v>
      </c>
      <c r="H709" s="180"/>
      <c r="I709" s="150">
        <f>H709*IF(G709="AR", 1, G709)</f>
        <v>0</v>
      </c>
      <c r="J709" s="151"/>
      <c r="K709" s="217"/>
    </row>
    <row r="710" spans="1:11" s="1" customFormat="1" outlineLevel="1" x14ac:dyDescent="0.2">
      <c r="A710" s="168" t="s">
        <v>390</v>
      </c>
      <c r="B710" s="158" t="s">
        <v>625</v>
      </c>
      <c r="C710" s="169" t="s">
        <v>242</v>
      </c>
      <c r="D710" s="169">
        <v>1</v>
      </c>
      <c r="E710" s="170"/>
      <c r="F710" s="158"/>
      <c r="G710" s="171"/>
      <c r="H710" s="180"/>
      <c r="I710" s="172"/>
      <c r="J710" s="18">
        <f>SUM(I711:I712)*D710</f>
        <v>0</v>
      </c>
      <c r="K710" s="232"/>
    </row>
    <row r="711" spans="1:11" ht="25.5" outlineLevel="1" x14ac:dyDescent="0.2">
      <c r="A711" s="175"/>
      <c r="B711" s="161"/>
      <c r="C711" s="176"/>
      <c r="D711" s="176"/>
      <c r="E711" s="197" t="s">
        <v>243</v>
      </c>
      <c r="F711" s="157" t="s">
        <v>484</v>
      </c>
      <c r="G711" s="179">
        <v>1</v>
      </c>
      <c r="H711" s="180"/>
      <c r="I711" s="150">
        <f t="shared" ref="I711:I712" si="74">H711*IF(G711="AR", 1, G711)</f>
        <v>0</v>
      </c>
      <c r="J711" s="151"/>
      <c r="K711" s="217"/>
    </row>
    <row r="712" spans="1:11" outlineLevel="1" x14ac:dyDescent="0.2">
      <c r="A712" s="175"/>
      <c r="B712" s="161"/>
      <c r="C712" s="176"/>
      <c r="D712" s="176"/>
      <c r="E712" s="177" t="s">
        <v>487</v>
      </c>
      <c r="F712" s="178" t="s">
        <v>488</v>
      </c>
      <c r="G712" s="311" t="s">
        <v>921</v>
      </c>
      <c r="H712" s="180"/>
      <c r="I712" s="150">
        <f t="shared" si="74"/>
        <v>0</v>
      </c>
      <c r="J712" s="204"/>
      <c r="K712" s="217" t="s">
        <v>1045</v>
      </c>
    </row>
    <row r="713" spans="1:11" outlineLevel="1" x14ac:dyDescent="0.2">
      <c r="A713" s="168" t="s">
        <v>390</v>
      </c>
      <c r="B713" s="158" t="s">
        <v>626</v>
      </c>
      <c r="C713" s="169" t="s">
        <v>267</v>
      </c>
      <c r="D713" s="169">
        <v>1</v>
      </c>
      <c r="E713" s="205"/>
      <c r="F713" s="160"/>
      <c r="G713" s="171"/>
      <c r="H713" s="180"/>
      <c r="I713" s="172"/>
      <c r="J713" s="18">
        <f>SUM(I714:I714)*D713</f>
        <v>0</v>
      </c>
      <c r="K713" s="174"/>
    </row>
    <row r="714" spans="1:11" ht="25.5" outlineLevel="1" x14ac:dyDescent="0.2">
      <c r="A714" s="175"/>
      <c r="B714" s="161"/>
      <c r="C714" s="176"/>
      <c r="D714" s="176"/>
      <c r="E714" s="197" t="s">
        <v>953</v>
      </c>
      <c r="F714" s="157" t="s">
        <v>954</v>
      </c>
      <c r="G714" s="179">
        <v>1</v>
      </c>
      <c r="H714" s="180"/>
      <c r="I714" s="150">
        <f t="shared" ref="I714:I717" si="75">H714*IF(G714="AR", 1, G714)</f>
        <v>0</v>
      </c>
      <c r="J714" s="151"/>
      <c r="K714" s="217" t="s">
        <v>917</v>
      </c>
    </row>
    <row r="715" spans="1:11" outlineLevel="1" x14ac:dyDescent="0.2">
      <c r="A715" s="274" t="s">
        <v>390</v>
      </c>
      <c r="B715" s="218" t="s">
        <v>627</v>
      </c>
      <c r="C715" s="171" t="s">
        <v>392</v>
      </c>
      <c r="D715" s="171">
        <v>1</v>
      </c>
      <c r="E715" s="177"/>
      <c r="F715" s="178"/>
      <c r="G715" s="179"/>
      <c r="H715" s="180"/>
      <c r="I715" s="202"/>
      <c r="J715" s="224">
        <f>SUM(I716:I717)*D715</f>
        <v>0</v>
      </c>
      <c r="K715" s="217"/>
    </row>
    <row r="716" spans="1:11" outlineLevel="1" x14ac:dyDescent="0.2">
      <c r="A716" s="175"/>
      <c r="B716" s="161"/>
      <c r="C716" s="176"/>
      <c r="D716" s="176"/>
      <c r="E716" s="177" t="s">
        <v>487</v>
      </c>
      <c r="F716" s="157" t="s">
        <v>1046</v>
      </c>
      <c r="G716" s="311" t="s">
        <v>921</v>
      </c>
      <c r="H716" s="180"/>
      <c r="I716" s="150">
        <f t="shared" si="75"/>
        <v>0</v>
      </c>
      <c r="J716" s="151"/>
      <c r="K716" s="217" t="s">
        <v>1042</v>
      </c>
    </row>
    <row r="717" spans="1:11" outlineLevel="1" x14ac:dyDescent="0.2">
      <c r="A717" s="175"/>
      <c r="B717" s="161"/>
      <c r="C717" s="176"/>
      <c r="D717" s="176"/>
      <c r="E717" s="177" t="s">
        <v>994</v>
      </c>
      <c r="F717" s="157" t="s">
        <v>995</v>
      </c>
      <c r="G717" s="179">
        <v>2</v>
      </c>
      <c r="H717" s="180"/>
      <c r="I717" s="150">
        <f t="shared" si="75"/>
        <v>0</v>
      </c>
      <c r="J717" s="151"/>
      <c r="K717" s="217"/>
    </row>
    <row r="718" spans="1:11" outlineLevel="1" x14ac:dyDescent="0.2">
      <c r="A718" s="168" t="s">
        <v>390</v>
      </c>
      <c r="B718" s="158" t="s">
        <v>522</v>
      </c>
      <c r="C718" s="169" t="s">
        <v>270</v>
      </c>
      <c r="D718" s="169">
        <v>1</v>
      </c>
      <c r="E718" s="205"/>
      <c r="F718" s="160"/>
      <c r="G718" s="171"/>
      <c r="H718" s="180"/>
      <c r="I718" s="172"/>
      <c r="J718" s="18">
        <f>SUM(I719:I719)*D718</f>
        <v>0</v>
      </c>
      <c r="K718" s="174"/>
    </row>
    <row r="719" spans="1:11" outlineLevel="1" x14ac:dyDescent="0.2">
      <c r="A719" s="175"/>
      <c r="B719" s="161"/>
      <c r="C719" s="176"/>
      <c r="D719" s="176"/>
      <c r="E719" s="197" t="s">
        <v>492</v>
      </c>
      <c r="F719" s="157" t="s">
        <v>493</v>
      </c>
      <c r="G719" s="179">
        <v>1</v>
      </c>
      <c r="H719" s="180"/>
      <c r="I719" s="150">
        <f t="shared" ref="I719" si="76">H719*IF(G719="AR", 1, G719)</f>
        <v>0</v>
      </c>
      <c r="J719" s="151"/>
      <c r="K719" s="217"/>
    </row>
    <row r="720" spans="1:11" outlineLevel="1" x14ac:dyDescent="0.2">
      <c r="A720" s="175"/>
      <c r="B720" s="199"/>
      <c r="C720" s="200"/>
      <c r="D720" s="200"/>
      <c r="E720" s="201"/>
      <c r="F720" s="199"/>
      <c r="G720" s="179"/>
      <c r="H720" s="180"/>
      <c r="I720" s="172"/>
      <c r="J720" s="191"/>
      <c r="K720" s="174"/>
    </row>
    <row r="721" spans="1:11" ht="15.75" x14ac:dyDescent="0.25">
      <c r="A721" s="137" t="s">
        <v>393</v>
      </c>
      <c r="B721" s="138"/>
      <c r="C721" s="139"/>
      <c r="D721" s="139">
        <f>SUM(D722:D723)</f>
        <v>10</v>
      </c>
      <c r="E721" s="141"/>
      <c r="F721" s="138"/>
      <c r="G721" s="142"/>
      <c r="H721" s="166"/>
      <c r="I721" s="167"/>
      <c r="J721" s="144">
        <f>SUM(J722:J723)</f>
        <v>0</v>
      </c>
      <c r="K721" s="145"/>
    </row>
    <row r="722" spans="1:11" s="2" customFormat="1" outlineLevel="1" x14ac:dyDescent="0.2">
      <c r="A722" s="258" t="s">
        <v>393</v>
      </c>
      <c r="B722" s="254" t="s">
        <v>628</v>
      </c>
      <c r="C722" s="270" t="s">
        <v>417</v>
      </c>
      <c r="D722" s="270">
        <v>10</v>
      </c>
      <c r="E722" s="271"/>
      <c r="F722" s="254"/>
      <c r="G722" s="270"/>
      <c r="H722" s="180"/>
      <c r="I722" s="279"/>
      <c r="J722" s="284"/>
      <c r="K722" s="285" t="s">
        <v>241</v>
      </c>
    </row>
    <row r="723" spans="1:11" outlineLevel="1" x14ac:dyDescent="0.2">
      <c r="A723" s="175"/>
      <c r="B723" s="199"/>
      <c r="C723" s="200"/>
      <c r="D723" s="200"/>
      <c r="E723" s="201"/>
      <c r="F723" s="199"/>
      <c r="G723" s="179"/>
      <c r="H723" s="180"/>
      <c r="I723" s="172"/>
      <c r="J723" s="191"/>
      <c r="K723" s="174"/>
    </row>
    <row r="724" spans="1:11" ht="15.75" x14ac:dyDescent="0.25">
      <c r="A724" s="137" t="s">
        <v>395</v>
      </c>
      <c r="B724" s="138"/>
      <c r="C724" s="139"/>
      <c r="D724" s="139">
        <f>SUM(D725:D813)</f>
        <v>21</v>
      </c>
      <c r="E724" s="141"/>
      <c r="F724" s="138"/>
      <c r="G724" s="142"/>
      <c r="H724" s="166"/>
      <c r="I724" s="167"/>
      <c r="J724" s="144">
        <f>SUM(J725:J813)</f>
        <v>0</v>
      </c>
      <c r="K724" s="145"/>
    </row>
    <row r="725" spans="1:11" outlineLevel="1" x14ac:dyDescent="0.2">
      <c r="A725" s="168" t="s">
        <v>395</v>
      </c>
      <c r="B725" s="158" t="s">
        <v>660</v>
      </c>
      <c r="C725" s="169" t="s">
        <v>376</v>
      </c>
      <c r="D725" s="169">
        <v>2</v>
      </c>
      <c r="E725" s="159"/>
      <c r="F725" s="160"/>
      <c r="G725" s="171"/>
      <c r="H725" s="180"/>
      <c r="I725" s="172"/>
      <c r="J725" s="173">
        <f>SUM(I726:I727)*D725</f>
        <v>0</v>
      </c>
      <c r="K725" s="174"/>
    </row>
    <row r="726" spans="1:11" outlineLevel="1" x14ac:dyDescent="0.2">
      <c r="A726" s="175"/>
      <c r="B726" s="161"/>
      <c r="C726" s="176"/>
      <c r="D726" s="176"/>
      <c r="E726" s="156" t="s">
        <v>345</v>
      </c>
      <c r="F726" s="157" t="s">
        <v>346</v>
      </c>
      <c r="G726" s="179">
        <v>1</v>
      </c>
      <c r="H726" s="180"/>
      <c r="I726" s="150">
        <f>H726*IF(G726="AR", 1, G726)</f>
        <v>0</v>
      </c>
      <c r="J726" s="151"/>
      <c r="K726" s="217"/>
    </row>
    <row r="727" spans="1:11" ht="25.5" outlineLevel="1" x14ac:dyDescent="0.2">
      <c r="A727" s="175"/>
      <c r="B727" s="161"/>
      <c r="C727" s="176"/>
      <c r="D727" s="176"/>
      <c r="E727" s="182" t="s">
        <v>243</v>
      </c>
      <c r="F727" s="157" t="s">
        <v>484</v>
      </c>
      <c r="G727" s="179">
        <v>1</v>
      </c>
      <c r="H727" s="180"/>
      <c r="I727" s="150">
        <f>H727*IF(G727="AR", 1, G727)</f>
        <v>0</v>
      </c>
      <c r="J727" s="151"/>
      <c r="K727" s="217"/>
    </row>
    <row r="728" spans="1:11" outlineLevel="1" x14ac:dyDescent="0.2">
      <c r="A728" s="168" t="s">
        <v>395</v>
      </c>
      <c r="B728" s="158" t="s">
        <v>525</v>
      </c>
      <c r="C728" s="169" t="s">
        <v>400</v>
      </c>
      <c r="D728" s="169">
        <v>1</v>
      </c>
      <c r="E728" s="170"/>
      <c r="F728" s="158"/>
      <c r="G728" s="171"/>
      <c r="H728" s="180"/>
      <c r="I728" s="172"/>
      <c r="J728" s="203">
        <f>SUM(I729:I732)*D728</f>
        <v>0</v>
      </c>
      <c r="K728" s="174"/>
    </row>
    <row r="729" spans="1:11" ht="25.5" outlineLevel="1" x14ac:dyDescent="0.2">
      <c r="A729" s="175"/>
      <c r="B729" s="161"/>
      <c r="C729" s="176"/>
      <c r="D729" s="176"/>
      <c r="E729" s="156" t="s">
        <v>250</v>
      </c>
      <c r="F729" s="157" t="s">
        <v>251</v>
      </c>
      <c r="G729" s="179">
        <v>1</v>
      </c>
      <c r="H729" s="180"/>
      <c r="I729" s="150">
        <f>H729*IF(G729="AR", 1, G729)</f>
        <v>0</v>
      </c>
      <c r="J729" s="151"/>
      <c r="K729" s="217"/>
    </row>
    <row r="730" spans="1:11" ht="25.5" outlineLevel="1" x14ac:dyDescent="0.2">
      <c r="A730" s="175"/>
      <c r="B730" s="161"/>
      <c r="C730" s="176"/>
      <c r="D730" s="176"/>
      <c r="E730" s="156" t="s">
        <v>401</v>
      </c>
      <c r="F730" s="157" t="s">
        <v>526</v>
      </c>
      <c r="G730" s="179">
        <v>1</v>
      </c>
      <c r="H730" s="180"/>
      <c r="I730" s="150">
        <f>H730*IF(G730="AR", 1, G730)</f>
        <v>0</v>
      </c>
      <c r="J730" s="151"/>
      <c r="K730" s="217"/>
    </row>
    <row r="731" spans="1:11" outlineLevel="1" x14ac:dyDescent="0.2">
      <c r="A731" s="175"/>
      <c r="B731" s="161"/>
      <c r="C731" s="176"/>
      <c r="D731" s="176"/>
      <c r="E731" s="156" t="s">
        <v>531</v>
      </c>
      <c r="F731" s="157" t="s">
        <v>532</v>
      </c>
      <c r="G731" s="179">
        <v>1</v>
      </c>
      <c r="H731" s="180"/>
      <c r="I731" s="150">
        <f>H731*IF(G731="AR", 1, G731)</f>
        <v>0</v>
      </c>
      <c r="J731" s="151"/>
      <c r="K731" s="217"/>
    </row>
    <row r="732" spans="1:11" outlineLevel="1" x14ac:dyDescent="0.2">
      <c r="A732" s="175"/>
      <c r="B732" s="161"/>
      <c r="C732" s="176"/>
      <c r="D732" s="176"/>
      <c r="E732" s="182" t="s">
        <v>989</v>
      </c>
      <c r="F732" s="183" t="s">
        <v>990</v>
      </c>
      <c r="G732" s="179">
        <v>1</v>
      </c>
      <c r="H732" s="180"/>
      <c r="I732" s="150">
        <f>H732*IF(G732="AR", 1, G732)</f>
        <v>0</v>
      </c>
      <c r="J732" s="204"/>
      <c r="K732" s="217"/>
    </row>
    <row r="733" spans="1:11" outlineLevel="1" x14ac:dyDescent="0.2">
      <c r="A733" s="274" t="s">
        <v>395</v>
      </c>
      <c r="B733" s="218" t="s">
        <v>661</v>
      </c>
      <c r="C733" s="171" t="s">
        <v>662</v>
      </c>
      <c r="D733" s="171">
        <v>2</v>
      </c>
      <c r="E733" s="177"/>
      <c r="F733" s="178"/>
      <c r="G733" s="179"/>
      <c r="H733" s="180"/>
      <c r="I733" s="202"/>
      <c r="J733" s="172">
        <f>SUM(I734:I734)*D733</f>
        <v>0</v>
      </c>
      <c r="K733" s="217"/>
    </row>
    <row r="734" spans="1:11" outlineLevel="1" x14ac:dyDescent="0.2">
      <c r="A734" s="175"/>
      <c r="B734" s="161"/>
      <c r="C734" s="161"/>
      <c r="D734" s="161"/>
      <c r="E734" s="156" t="s">
        <v>1037</v>
      </c>
      <c r="F734" s="183" t="s">
        <v>1038</v>
      </c>
      <c r="G734" s="179">
        <v>2</v>
      </c>
      <c r="H734" s="180"/>
      <c r="I734" s="150">
        <f>H734*IF(G734="AR", 1, G734)</f>
        <v>0</v>
      </c>
      <c r="J734" s="172"/>
      <c r="K734" s="217"/>
    </row>
    <row r="735" spans="1:11" outlineLevel="1" x14ac:dyDescent="0.2">
      <c r="A735" s="268" t="s">
        <v>395</v>
      </c>
      <c r="B735" s="263" t="s">
        <v>663</v>
      </c>
      <c r="C735" s="269" t="s">
        <v>417</v>
      </c>
      <c r="D735" s="269">
        <v>1</v>
      </c>
      <c r="E735" s="271"/>
      <c r="F735" s="254"/>
      <c r="G735" s="259"/>
      <c r="H735" s="180"/>
      <c r="I735" s="279"/>
      <c r="J735" s="256"/>
      <c r="K735" s="257" t="s">
        <v>241</v>
      </c>
    </row>
    <row r="736" spans="1:11" outlineLevel="1" x14ac:dyDescent="0.2">
      <c r="A736" s="168" t="s">
        <v>395</v>
      </c>
      <c r="B736" s="158" t="s">
        <v>563</v>
      </c>
      <c r="C736" s="169" t="s">
        <v>267</v>
      </c>
      <c r="D736" s="169">
        <v>1</v>
      </c>
      <c r="E736" s="159"/>
      <c r="F736" s="160"/>
      <c r="G736" s="171"/>
      <c r="H736" s="180"/>
      <c r="I736" s="172"/>
      <c r="J736" s="173">
        <f>SUM(I737:I737)*D736</f>
        <v>0</v>
      </c>
      <c r="K736" s="174"/>
    </row>
    <row r="737" spans="1:11" outlineLevel="1" x14ac:dyDescent="0.2">
      <c r="A737" s="175"/>
      <c r="B737" s="161"/>
      <c r="C737" s="176"/>
      <c r="D737" s="176"/>
      <c r="E737" s="156" t="s">
        <v>472</v>
      </c>
      <c r="F737" s="157" t="s">
        <v>473</v>
      </c>
      <c r="G737" s="179">
        <v>1</v>
      </c>
      <c r="H737" s="180"/>
      <c r="I737" s="150">
        <f>H737*IF(G737="AR", 1, G737)</f>
        <v>0</v>
      </c>
      <c r="J737" s="151"/>
      <c r="K737" s="217" t="s">
        <v>917</v>
      </c>
    </row>
    <row r="738" spans="1:11" outlineLevel="1" x14ac:dyDescent="0.2">
      <c r="A738" s="268" t="s">
        <v>395</v>
      </c>
      <c r="B738" s="263" t="s">
        <v>627</v>
      </c>
      <c r="C738" s="269" t="s">
        <v>247</v>
      </c>
      <c r="D738" s="269">
        <v>1</v>
      </c>
      <c r="E738" s="271"/>
      <c r="F738" s="254"/>
      <c r="G738" s="259"/>
      <c r="H738" s="180"/>
      <c r="I738" s="279"/>
      <c r="J738" s="256"/>
      <c r="K738" s="257" t="s">
        <v>241</v>
      </c>
    </row>
    <row r="739" spans="1:11" outlineLevel="1" x14ac:dyDescent="0.2">
      <c r="A739" s="168" t="s">
        <v>395</v>
      </c>
      <c r="B739" s="158" t="s">
        <v>499</v>
      </c>
      <c r="C739" s="169" t="s">
        <v>305</v>
      </c>
      <c r="D739" s="169">
        <v>4</v>
      </c>
      <c r="E739" s="170"/>
      <c r="F739" s="158"/>
      <c r="G739" s="171"/>
      <c r="H739" s="180"/>
      <c r="I739" s="172"/>
      <c r="J739" s="172">
        <f>SUM(I740:I747)*D739</f>
        <v>0</v>
      </c>
      <c r="K739" s="174"/>
    </row>
    <row r="740" spans="1:11" outlineLevel="1" x14ac:dyDescent="0.2">
      <c r="A740" s="175"/>
      <c r="B740" s="161"/>
      <c r="C740" s="176"/>
      <c r="D740" s="176"/>
      <c r="E740" s="156" t="s">
        <v>501</v>
      </c>
      <c r="F740" s="157" t="s">
        <v>502</v>
      </c>
      <c r="G740" s="179">
        <v>1</v>
      </c>
      <c r="H740" s="180"/>
      <c r="I740" s="150">
        <f t="shared" ref="I740:I747" si="77">H740*IF(G740="AR", 1, G740)</f>
        <v>0</v>
      </c>
      <c r="J740" s="204"/>
      <c r="K740" s="217"/>
    </row>
    <row r="741" spans="1:11" ht="25.5" outlineLevel="1" x14ac:dyDescent="0.2">
      <c r="A741" s="175"/>
      <c r="B741" s="161"/>
      <c r="C741" s="176"/>
      <c r="D741" s="176"/>
      <c r="E741" s="156" t="s">
        <v>482</v>
      </c>
      <c r="F741" s="157" t="s">
        <v>483</v>
      </c>
      <c r="G741" s="179">
        <v>1</v>
      </c>
      <c r="H741" s="180"/>
      <c r="I741" s="150">
        <f t="shared" si="77"/>
        <v>0</v>
      </c>
      <c r="J741" s="204"/>
      <c r="K741" s="217"/>
    </row>
    <row r="742" spans="1:11" ht="25.5" outlineLevel="1" x14ac:dyDescent="0.2">
      <c r="A742" s="175"/>
      <c r="B742" s="161"/>
      <c r="C742" s="176"/>
      <c r="D742" s="176"/>
      <c r="E742" s="156" t="s">
        <v>385</v>
      </c>
      <c r="F742" s="157" t="s">
        <v>386</v>
      </c>
      <c r="G742" s="179">
        <v>1</v>
      </c>
      <c r="H742" s="180"/>
      <c r="I742" s="150">
        <f t="shared" si="77"/>
        <v>0</v>
      </c>
      <c r="J742" s="151"/>
      <c r="K742" s="217"/>
    </row>
    <row r="743" spans="1:11" ht="25.5" outlineLevel="1" x14ac:dyDescent="0.2">
      <c r="A743" s="175"/>
      <c r="B743" s="161"/>
      <c r="C743" s="176"/>
      <c r="D743" s="176"/>
      <c r="E743" s="156" t="s">
        <v>306</v>
      </c>
      <c r="F743" s="157" t="s">
        <v>503</v>
      </c>
      <c r="G743" s="179">
        <v>1</v>
      </c>
      <c r="H743" s="180"/>
      <c r="I743" s="150">
        <f t="shared" si="77"/>
        <v>0</v>
      </c>
      <c r="J743" s="151"/>
      <c r="K743" s="217"/>
    </row>
    <row r="744" spans="1:11" ht="25.5" outlineLevel="1" x14ac:dyDescent="0.2">
      <c r="A744" s="175"/>
      <c r="B744" s="161"/>
      <c r="C744" s="176"/>
      <c r="D744" s="176"/>
      <c r="E744" s="156" t="s">
        <v>243</v>
      </c>
      <c r="F744" s="157" t="s">
        <v>484</v>
      </c>
      <c r="G744" s="179">
        <v>1</v>
      </c>
      <c r="H744" s="180"/>
      <c r="I744" s="150">
        <f t="shared" si="77"/>
        <v>0</v>
      </c>
      <c r="J744" s="151"/>
      <c r="K744" s="217"/>
    </row>
    <row r="745" spans="1:11" ht="25.5" outlineLevel="1" x14ac:dyDescent="0.2">
      <c r="A745" s="175"/>
      <c r="B745" s="161"/>
      <c r="C745" s="176"/>
      <c r="D745" s="176"/>
      <c r="E745" s="156" t="s">
        <v>504</v>
      </c>
      <c r="F745" s="157" t="s">
        <v>505</v>
      </c>
      <c r="G745" s="179">
        <v>1</v>
      </c>
      <c r="H745" s="180"/>
      <c r="I745" s="150">
        <f t="shared" si="77"/>
        <v>0</v>
      </c>
      <c r="J745" s="151"/>
      <c r="K745" s="217"/>
    </row>
    <row r="746" spans="1:11" outlineLevel="1" x14ac:dyDescent="0.2">
      <c r="A746" s="175"/>
      <c r="B746" s="161"/>
      <c r="C746" s="176"/>
      <c r="D746" s="176"/>
      <c r="E746" s="156" t="s">
        <v>506</v>
      </c>
      <c r="F746" s="157" t="s">
        <v>507</v>
      </c>
      <c r="G746" s="179">
        <v>1</v>
      </c>
      <c r="H746" s="180"/>
      <c r="I746" s="150">
        <f t="shared" si="77"/>
        <v>0</v>
      </c>
      <c r="J746" s="151"/>
      <c r="K746" s="217"/>
    </row>
    <row r="747" spans="1:11" outlineLevel="1" x14ac:dyDescent="0.2">
      <c r="A747" s="175"/>
      <c r="B747" s="161"/>
      <c r="C747" s="176"/>
      <c r="D747" s="176"/>
      <c r="E747" s="156" t="s">
        <v>508</v>
      </c>
      <c r="F747" s="157" t="s">
        <v>509</v>
      </c>
      <c r="G747" s="179">
        <v>1</v>
      </c>
      <c r="H747" s="180"/>
      <c r="I747" s="150">
        <f t="shared" si="77"/>
        <v>0</v>
      </c>
      <c r="J747" s="151"/>
      <c r="K747" s="217"/>
    </row>
    <row r="748" spans="1:11" outlineLevel="1" x14ac:dyDescent="0.2">
      <c r="A748" s="175" t="s">
        <v>395</v>
      </c>
      <c r="B748" s="1" t="s">
        <v>611</v>
      </c>
      <c r="C748" s="169" t="s">
        <v>317</v>
      </c>
      <c r="D748" s="310">
        <v>1</v>
      </c>
      <c r="E748" s="156"/>
      <c r="F748" s="157"/>
      <c r="G748" s="179"/>
      <c r="H748" s="180"/>
      <c r="I748" s="150"/>
      <c r="J748" s="18">
        <f>SUM(I749)*D750</f>
        <v>0</v>
      </c>
      <c r="K748" s="217" t="s">
        <v>241</v>
      </c>
    </row>
    <row r="749" spans="1:11" outlineLevel="1" x14ac:dyDescent="0.2">
      <c r="A749" s="175"/>
      <c r="B749" s="161"/>
      <c r="C749" s="176"/>
      <c r="D749" s="176"/>
      <c r="E749" s="156" t="s">
        <v>664</v>
      </c>
      <c r="F749" s="157" t="s">
        <v>1036</v>
      </c>
      <c r="G749" s="179">
        <v>1</v>
      </c>
      <c r="H749" s="180"/>
      <c r="I749" s="150">
        <f t="shared" ref="I749" si="78">H749*IF(G749="AR", 1, G749)</f>
        <v>0</v>
      </c>
      <c r="J749" s="151"/>
      <c r="K749" s="217"/>
    </row>
    <row r="750" spans="1:11" outlineLevel="1" x14ac:dyDescent="0.2">
      <c r="A750" s="168" t="s">
        <v>395</v>
      </c>
      <c r="B750" s="158" t="s">
        <v>610</v>
      </c>
      <c r="C750" s="169" t="s">
        <v>318</v>
      </c>
      <c r="D750" s="169">
        <v>1</v>
      </c>
      <c r="E750" s="159"/>
      <c r="F750" s="160"/>
      <c r="G750" s="171"/>
      <c r="H750" s="180"/>
      <c r="I750" s="172"/>
      <c r="J750" s="18">
        <f>SUM(I751:I759)*D750</f>
        <v>0</v>
      </c>
      <c r="K750" s="174"/>
    </row>
    <row r="751" spans="1:11" ht="25.5" outlineLevel="1" x14ac:dyDescent="0.2">
      <c r="A751" s="175"/>
      <c r="B751" s="161"/>
      <c r="C751" s="176"/>
      <c r="D751" s="176"/>
      <c r="E751" s="156" t="s">
        <v>250</v>
      </c>
      <c r="F751" s="157" t="s">
        <v>251</v>
      </c>
      <c r="G751" s="179">
        <v>2</v>
      </c>
      <c r="H751" s="180"/>
      <c r="I751" s="150">
        <f t="shared" ref="I751:I759" si="79">H751*IF(G751="AR", 1, G751)</f>
        <v>0</v>
      </c>
      <c r="J751" s="151"/>
      <c r="K751" s="217"/>
    </row>
    <row r="752" spans="1:11" outlineLevel="1" x14ac:dyDescent="0.2">
      <c r="A752" s="175"/>
      <c r="B752" s="161"/>
      <c r="C752" s="176"/>
      <c r="D752" s="176"/>
      <c r="E752" s="156" t="s">
        <v>950</v>
      </c>
      <c r="F752" s="157" t="s">
        <v>956</v>
      </c>
      <c r="G752" s="179">
        <v>1</v>
      </c>
      <c r="H752" s="180"/>
      <c r="I752" s="150">
        <f t="shared" si="79"/>
        <v>0</v>
      </c>
      <c r="J752" s="151"/>
      <c r="K752" s="217"/>
    </row>
    <row r="753" spans="1:11" outlineLevel="1" x14ac:dyDescent="0.2">
      <c r="A753" s="175"/>
      <c r="B753" s="161"/>
      <c r="C753" s="176"/>
      <c r="D753" s="176"/>
      <c r="E753" s="156" t="s">
        <v>952</v>
      </c>
      <c r="F753" s="157" t="s">
        <v>957</v>
      </c>
      <c r="G753" s="179">
        <v>1</v>
      </c>
      <c r="H753" s="180"/>
      <c r="I753" s="150">
        <f t="shared" si="79"/>
        <v>0</v>
      </c>
      <c r="J753" s="151"/>
      <c r="K753" s="217"/>
    </row>
    <row r="754" spans="1:11" ht="25.5" outlineLevel="1" x14ac:dyDescent="0.2">
      <c r="A754" s="175"/>
      <c r="B754" s="161"/>
      <c r="C754" s="176"/>
      <c r="D754" s="176"/>
      <c r="E754" s="156" t="s">
        <v>289</v>
      </c>
      <c r="F754" s="157" t="s">
        <v>290</v>
      </c>
      <c r="G754" s="179">
        <v>1</v>
      </c>
      <c r="H754" s="180"/>
      <c r="I754" s="150">
        <f t="shared" si="79"/>
        <v>0</v>
      </c>
      <c r="J754" s="151"/>
      <c r="K754" s="217"/>
    </row>
    <row r="755" spans="1:11" outlineLevel="1" x14ac:dyDescent="0.2">
      <c r="A755" s="175"/>
      <c r="B755" s="161"/>
      <c r="C755" s="176"/>
      <c r="D755" s="176"/>
      <c r="E755" s="156" t="s">
        <v>291</v>
      </c>
      <c r="F755" s="157" t="s">
        <v>613</v>
      </c>
      <c r="G755" s="179">
        <v>7</v>
      </c>
      <c r="H755" s="180"/>
      <c r="I755" s="150">
        <f t="shared" si="79"/>
        <v>0</v>
      </c>
      <c r="J755" s="151"/>
      <c r="K755" s="217"/>
    </row>
    <row r="756" spans="1:11" outlineLevel="1" x14ac:dyDescent="0.2">
      <c r="A756" s="175"/>
      <c r="B756" s="161"/>
      <c r="C756" s="176"/>
      <c r="D756" s="176"/>
      <c r="E756" s="156" t="s">
        <v>527</v>
      </c>
      <c r="F756" s="157" t="s">
        <v>528</v>
      </c>
      <c r="G756" s="179">
        <v>1</v>
      </c>
      <c r="H756" s="180"/>
      <c r="I756" s="150">
        <f t="shared" si="79"/>
        <v>0</v>
      </c>
      <c r="J756" s="151"/>
      <c r="K756" s="217"/>
    </row>
    <row r="757" spans="1:11" outlineLevel="1" x14ac:dyDescent="0.2">
      <c r="A757" s="175"/>
      <c r="B757" s="161"/>
      <c r="C757" s="176"/>
      <c r="D757" s="176"/>
      <c r="E757" s="156" t="s">
        <v>529</v>
      </c>
      <c r="F757" s="157" t="s">
        <v>530</v>
      </c>
      <c r="G757" s="179">
        <v>1</v>
      </c>
      <c r="H757" s="180"/>
      <c r="I757" s="150">
        <f t="shared" si="79"/>
        <v>0</v>
      </c>
      <c r="J757" s="151"/>
      <c r="K757" s="217"/>
    </row>
    <row r="758" spans="1:11" outlineLevel="1" x14ac:dyDescent="0.2">
      <c r="A758" s="175"/>
      <c r="B758" s="161"/>
      <c r="C758" s="176"/>
      <c r="D758" s="176"/>
      <c r="E758" s="156" t="s">
        <v>468</v>
      </c>
      <c r="F758" s="157" t="s">
        <v>469</v>
      </c>
      <c r="G758" s="179">
        <v>1</v>
      </c>
      <c r="H758" s="180"/>
      <c r="I758" s="150">
        <f t="shared" si="79"/>
        <v>0</v>
      </c>
      <c r="J758" s="151"/>
      <c r="K758" s="217"/>
    </row>
    <row r="759" spans="1:11" outlineLevel="1" x14ac:dyDescent="0.2">
      <c r="A759" s="175"/>
      <c r="B759" s="161"/>
      <c r="C759" s="176"/>
      <c r="D759" s="176"/>
      <c r="E759" s="182" t="s">
        <v>962</v>
      </c>
      <c r="F759" s="183" t="s">
        <v>963</v>
      </c>
      <c r="G759" s="179">
        <v>1</v>
      </c>
      <c r="H759" s="180"/>
      <c r="I759" s="150">
        <f t="shared" si="79"/>
        <v>0</v>
      </c>
      <c r="J759" s="204"/>
      <c r="K759" s="217"/>
    </row>
    <row r="760" spans="1:11" ht="25.5" outlineLevel="1" x14ac:dyDescent="0.2">
      <c r="A760" s="168" t="s">
        <v>395</v>
      </c>
      <c r="B760" s="158" t="s">
        <v>666</v>
      </c>
      <c r="C760" s="169" t="s">
        <v>270</v>
      </c>
      <c r="D760" s="169">
        <v>1</v>
      </c>
      <c r="E760" s="170"/>
      <c r="F760" s="158"/>
      <c r="G760" s="171"/>
      <c r="H760" s="180"/>
      <c r="I760" s="172"/>
      <c r="J760" s="173">
        <f>I761*D760</f>
        <v>0</v>
      </c>
      <c r="K760" s="174"/>
    </row>
    <row r="761" spans="1:11" outlineLevel="1" x14ac:dyDescent="0.2">
      <c r="A761" s="175"/>
      <c r="B761" s="161"/>
      <c r="C761" s="176"/>
      <c r="D761" s="176"/>
      <c r="E761" s="182" t="s">
        <v>492</v>
      </c>
      <c r="F761" s="183" t="s">
        <v>493</v>
      </c>
      <c r="G761" s="179">
        <v>1</v>
      </c>
      <c r="H761" s="180"/>
      <c r="I761" s="150">
        <f>H761*IF(G761="AR", 1, G761)</f>
        <v>0</v>
      </c>
      <c r="J761" s="191"/>
      <c r="K761" s="217"/>
    </row>
    <row r="762" spans="1:11" outlineLevel="1" x14ac:dyDescent="0.2">
      <c r="A762" s="168" t="s">
        <v>395</v>
      </c>
      <c r="B762" s="158" t="s">
        <v>667</v>
      </c>
      <c r="C762" s="169" t="s">
        <v>397</v>
      </c>
      <c r="D762" s="169">
        <v>1</v>
      </c>
      <c r="E762" s="159"/>
      <c r="F762" s="160"/>
      <c r="G762" s="171"/>
      <c r="H762" s="180"/>
      <c r="I762" s="172"/>
      <c r="J762" s="18">
        <f>SUM(I763:I766)*D762</f>
        <v>0</v>
      </c>
      <c r="K762" s="174"/>
    </row>
    <row r="763" spans="1:11" outlineLevel="1" x14ac:dyDescent="0.2">
      <c r="A763" s="175"/>
      <c r="B763" s="161"/>
      <c r="C763" s="176"/>
      <c r="D763" s="176"/>
      <c r="E763" s="156" t="s">
        <v>668</v>
      </c>
      <c r="F763" s="157" t="s">
        <v>669</v>
      </c>
      <c r="G763" s="179">
        <v>1</v>
      </c>
      <c r="H763" s="180"/>
      <c r="I763" s="150">
        <f>H763*IF(G763="AR", 1, G763)</f>
        <v>0</v>
      </c>
      <c r="J763" s="151"/>
      <c r="K763" s="217"/>
    </row>
    <row r="764" spans="1:11" outlineLevel="1" x14ac:dyDescent="0.2">
      <c r="A764" s="175"/>
      <c r="B764" s="161"/>
      <c r="C764" s="176"/>
      <c r="D764" s="176"/>
      <c r="E764" s="156" t="s">
        <v>268</v>
      </c>
      <c r="F764" s="157" t="s">
        <v>269</v>
      </c>
      <c r="G764" s="179">
        <v>1</v>
      </c>
      <c r="H764" s="180"/>
      <c r="I764" s="150">
        <f>H764*IF(G764="AR", 1, G764)</f>
        <v>0</v>
      </c>
      <c r="J764" s="151"/>
      <c r="K764" s="217"/>
    </row>
    <row r="765" spans="1:11" outlineLevel="1" x14ac:dyDescent="0.2">
      <c r="A765" s="175"/>
      <c r="B765" s="161"/>
      <c r="C765" s="176"/>
      <c r="D765" s="176"/>
      <c r="E765" s="182" t="s">
        <v>487</v>
      </c>
      <c r="F765" s="183" t="s">
        <v>488</v>
      </c>
      <c r="G765" s="311" t="s">
        <v>921</v>
      </c>
      <c r="H765" s="180"/>
      <c r="I765" s="150">
        <f t="shared" ref="I765:I766" si="80">H765*IF(G765="AR", 1, G765)</f>
        <v>0</v>
      </c>
      <c r="J765" s="204"/>
      <c r="K765" s="217" t="s">
        <v>1035</v>
      </c>
    </row>
    <row r="766" spans="1:11" outlineLevel="1" x14ac:dyDescent="0.2">
      <c r="A766" s="175"/>
      <c r="B766" s="161"/>
      <c r="C766" s="176"/>
      <c r="D766" s="176"/>
      <c r="E766" s="182" t="s">
        <v>320</v>
      </c>
      <c r="F766" s="183" t="s">
        <v>996</v>
      </c>
      <c r="G766" s="179">
        <v>1</v>
      </c>
      <c r="H766" s="180"/>
      <c r="I766" s="150">
        <f t="shared" si="80"/>
        <v>0</v>
      </c>
      <c r="J766" s="204"/>
      <c r="K766" s="217"/>
    </row>
    <row r="767" spans="1:11" outlineLevel="1" x14ac:dyDescent="0.2">
      <c r="A767" s="168" t="s">
        <v>395</v>
      </c>
      <c r="B767" s="158" t="s">
        <v>875</v>
      </c>
      <c r="C767" s="169" t="s">
        <v>396</v>
      </c>
      <c r="D767" s="169">
        <v>1</v>
      </c>
      <c r="E767" s="170"/>
      <c r="F767" s="158"/>
      <c r="G767" s="171"/>
      <c r="H767" s="180"/>
      <c r="I767" s="172"/>
      <c r="J767" s="173">
        <f>SUM(I768:I779)*D767</f>
        <v>0</v>
      </c>
      <c r="K767" s="174"/>
    </row>
    <row r="768" spans="1:11" outlineLevel="1" x14ac:dyDescent="0.2">
      <c r="A768" s="175"/>
      <c r="B768" s="161"/>
      <c r="C768" s="176"/>
      <c r="D768" s="176"/>
      <c r="E768" s="156" t="s">
        <v>256</v>
      </c>
      <c r="F768" s="157" t="s">
        <v>467</v>
      </c>
      <c r="G768" s="179">
        <v>1</v>
      </c>
      <c r="H768" s="180"/>
      <c r="I768" s="150">
        <f t="shared" ref="I768:I779" si="81">H768*IF(G768="AR", 1, G768)</f>
        <v>0</v>
      </c>
      <c r="J768" s="191"/>
      <c r="K768" s="217"/>
    </row>
    <row r="769" spans="1:11" outlineLevel="1" x14ac:dyDescent="0.2">
      <c r="A769" s="175"/>
      <c r="B769" s="161"/>
      <c r="C769" s="176"/>
      <c r="D769" s="176"/>
      <c r="E769" s="156" t="s">
        <v>1032</v>
      </c>
      <c r="F769" s="157" t="s">
        <v>657</v>
      </c>
      <c r="G769" s="179">
        <v>1</v>
      </c>
      <c r="H769" s="180"/>
      <c r="I769" s="150">
        <f t="shared" si="81"/>
        <v>0</v>
      </c>
      <c r="J769" s="151"/>
      <c r="K769" s="217" t="s">
        <v>1033</v>
      </c>
    </row>
    <row r="770" spans="1:11" ht="25.5" outlineLevel="1" x14ac:dyDescent="0.2">
      <c r="A770" s="175"/>
      <c r="B770" s="161"/>
      <c r="C770" s="176"/>
      <c r="D770" s="176"/>
      <c r="E770" s="177" t="s">
        <v>250</v>
      </c>
      <c r="F770" s="178" t="s">
        <v>251</v>
      </c>
      <c r="G770" s="179">
        <v>1</v>
      </c>
      <c r="H770" s="180"/>
      <c r="I770" s="150">
        <f t="shared" si="81"/>
        <v>0</v>
      </c>
      <c r="J770" s="191"/>
      <c r="K770" s="217"/>
    </row>
    <row r="771" spans="1:11" outlineLevel="1" x14ac:dyDescent="0.2">
      <c r="A771" s="175"/>
      <c r="B771" s="161"/>
      <c r="C771" s="176"/>
      <c r="D771" s="176"/>
      <c r="E771" s="177" t="s">
        <v>923</v>
      </c>
      <c r="F771" s="178" t="s">
        <v>933</v>
      </c>
      <c r="G771" s="179">
        <v>2</v>
      </c>
      <c r="H771" s="180"/>
      <c r="I771" s="150">
        <f t="shared" ref="I771:I772" si="82">H771*IF(G771="AR", 1, G771)</f>
        <v>0</v>
      </c>
      <c r="J771" s="191"/>
      <c r="K771" s="217"/>
    </row>
    <row r="772" spans="1:11" outlineLevel="1" x14ac:dyDescent="0.2">
      <c r="A772" s="175"/>
      <c r="B772" s="161"/>
      <c r="C772" s="176"/>
      <c r="D772" s="176"/>
      <c r="E772" s="177" t="s">
        <v>928</v>
      </c>
      <c r="F772" s="178" t="s">
        <v>927</v>
      </c>
      <c r="G772" s="179">
        <v>1</v>
      </c>
      <c r="H772" s="180"/>
      <c r="I772" s="150">
        <f t="shared" si="82"/>
        <v>0</v>
      </c>
      <c r="J772" s="191"/>
      <c r="K772" s="217"/>
    </row>
    <row r="773" spans="1:11" outlineLevel="1" x14ac:dyDescent="0.2">
      <c r="A773" s="175"/>
      <c r="B773" s="161"/>
      <c r="C773" s="176"/>
      <c r="D773" s="176"/>
      <c r="E773" s="177" t="s">
        <v>924</v>
      </c>
      <c r="F773" s="178" t="s">
        <v>922</v>
      </c>
      <c r="G773" s="179">
        <v>1</v>
      </c>
      <c r="H773" s="180"/>
      <c r="I773" s="150">
        <f t="shared" si="81"/>
        <v>0</v>
      </c>
      <c r="J773" s="191"/>
      <c r="K773" s="217"/>
    </row>
    <row r="774" spans="1:11" outlineLevel="1" x14ac:dyDescent="0.2">
      <c r="A774" s="175"/>
      <c r="B774" s="161"/>
      <c r="C774" s="176"/>
      <c r="D774" s="176"/>
      <c r="E774" s="177" t="s">
        <v>929</v>
      </c>
      <c r="F774" s="178" t="s">
        <v>1026</v>
      </c>
      <c r="G774" s="179">
        <v>1</v>
      </c>
      <c r="H774" s="180"/>
      <c r="I774" s="150">
        <f t="shared" si="81"/>
        <v>0</v>
      </c>
      <c r="J774" s="191"/>
      <c r="K774" s="217"/>
    </row>
    <row r="775" spans="1:11" outlineLevel="1" x14ac:dyDescent="0.2">
      <c r="A775" s="175"/>
      <c r="B775" s="161"/>
      <c r="C775" s="176"/>
      <c r="D775" s="176"/>
      <c r="E775" s="177" t="s">
        <v>487</v>
      </c>
      <c r="F775" s="178" t="s">
        <v>488</v>
      </c>
      <c r="G775" s="179">
        <v>8</v>
      </c>
      <c r="H775" s="180"/>
      <c r="I775" s="150">
        <f t="shared" si="81"/>
        <v>0</v>
      </c>
      <c r="J775" s="198"/>
      <c r="K775" s="217" t="s">
        <v>1041</v>
      </c>
    </row>
    <row r="776" spans="1:11" outlineLevel="1" x14ac:dyDescent="0.2">
      <c r="A776" s="175"/>
      <c r="B776" s="161"/>
      <c r="C776" s="176"/>
      <c r="D776" s="176"/>
      <c r="E776" s="177" t="s">
        <v>320</v>
      </c>
      <c r="F776" s="178" t="s">
        <v>671</v>
      </c>
      <c r="G776" s="179">
        <v>1</v>
      </c>
      <c r="H776" s="180"/>
      <c r="I776" s="150">
        <f t="shared" si="81"/>
        <v>0</v>
      </c>
      <c r="J776" s="191"/>
      <c r="K776" s="217"/>
    </row>
    <row r="777" spans="1:11" outlineLevel="1" x14ac:dyDescent="0.2">
      <c r="A777" s="175"/>
      <c r="B777" s="161"/>
      <c r="C777" s="176"/>
      <c r="D777" s="176"/>
      <c r="E777" s="177" t="s">
        <v>1032</v>
      </c>
      <c r="F777" s="178" t="s">
        <v>657</v>
      </c>
      <c r="G777" s="179">
        <v>1</v>
      </c>
      <c r="H777" s="180"/>
      <c r="I777" s="150">
        <f t="shared" si="81"/>
        <v>0</v>
      </c>
      <c r="J777" s="191"/>
      <c r="K777" s="217"/>
    </row>
    <row r="778" spans="1:11" outlineLevel="1" x14ac:dyDescent="0.2">
      <c r="A778" s="175"/>
      <c r="B778" s="161"/>
      <c r="C778" s="176"/>
      <c r="D778" s="176"/>
      <c r="E778" s="177" t="s">
        <v>672</v>
      </c>
      <c r="F778" s="178" t="s">
        <v>673</v>
      </c>
      <c r="G778" s="179">
        <v>1</v>
      </c>
      <c r="H778" s="180"/>
      <c r="I778" s="150">
        <f t="shared" si="81"/>
        <v>0</v>
      </c>
      <c r="J778" s="191"/>
      <c r="K778" s="217"/>
    </row>
    <row r="779" spans="1:11" ht="25.5" outlineLevel="1" x14ac:dyDescent="0.2">
      <c r="A779" s="175"/>
      <c r="B779" s="161"/>
      <c r="C779" s="176"/>
      <c r="D779" s="176"/>
      <c r="E779" s="182" t="s">
        <v>674</v>
      </c>
      <c r="F779" s="183" t="s">
        <v>675</v>
      </c>
      <c r="G779" s="179">
        <v>1</v>
      </c>
      <c r="H779" s="180"/>
      <c r="I779" s="150">
        <f t="shared" si="81"/>
        <v>0</v>
      </c>
      <c r="J779" s="198"/>
      <c r="K779" s="217"/>
    </row>
    <row r="780" spans="1:11" outlineLevel="1" x14ac:dyDescent="0.2">
      <c r="A780" s="168" t="s">
        <v>395</v>
      </c>
      <c r="B780" s="158" t="s">
        <v>676</v>
      </c>
      <c r="C780" s="169" t="s">
        <v>399</v>
      </c>
      <c r="D780" s="169">
        <v>2</v>
      </c>
      <c r="E780" s="170"/>
      <c r="F780" s="158"/>
      <c r="G780" s="171"/>
      <c r="H780" s="180"/>
      <c r="I780" s="172"/>
      <c r="J780" s="173">
        <f>SUM(I781:I789)*D780</f>
        <v>0</v>
      </c>
      <c r="K780" s="174"/>
    </row>
    <row r="781" spans="1:11" outlineLevel="1" x14ac:dyDescent="0.2">
      <c r="A781" s="175"/>
      <c r="B781" s="161"/>
      <c r="C781" s="176"/>
      <c r="D781" s="176"/>
      <c r="E781" s="189" t="s">
        <v>501</v>
      </c>
      <c r="F781" s="161" t="s">
        <v>502</v>
      </c>
      <c r="G781" s="179">
        <v>1</v>
      </c>
      <c r="H781" s="180"/>
      <c r="I781" s="150">
        <f t="shared" ref="I781:I789" si="83">H781*IF(G781="AR", 1, G781)</f>
        <v>0</v>
      </c>
      <c r="J781" s="151"/>
      <c r="K781" s="217"/>
    </row>
    <row r="782" spans="1:11" outlineLevel="1" x14ac:dyDescent="0.2">
      <c r="A782" s="175"/>
      <c r="B782" s="161"/>
      <c r="C782" s="176"/>
      <c r="D782" s="176"/>
      <c r="E782" s="156" t="s">
        <v>1032</v>
      </c>
      <c r="F782" s="157" t="s">
        <v>657</v>
      </c>
      <c r="G782" s="179">
        <v>1</v>
      </c>
      <c r="H782" s="180"/>
      <c r="I782" s="150">
        <f t="shared" si="83"/>
        <v>0</v>
      </c>
      <c r="J782" s="151"/>
      <c r="K782" s="217" t="s">
        <v>1033</v>
      </c>
    </row>
    <row r="783" spans="1:11" ht="25.5" outlineLevel="1" x14ac:dyDescent="0.2">
      <c r="A783" s="175"/>
      <c r="B783" s="161"/>
      <c r="C783" s="176"/>
      <c r="D783" s="176"/>
      <c r="E783" s="177" t="s">
        <v>250</v>
      </c>
      <c r="F783" s="178" t="s">
        <v>251</v>
      </c>
      <c r="G783" s="179">
        <v>1</v>
      </c>
      <c r="H783" s="180"/>
      <c r="I783" s="150">
        <f t="shared" si="83"/>
        <v>0</v>
      </c>
      <c r="J783" s="151"/>
      <c r="K783" s="217"/>
    </row>
    <row r="784" spans="1:11" outlineLevel="1" x14ac:dyDescent="0.2">
      <c r="A784" s="175"/>
      <c r="B784" s="161"/>
      <c r="C784" s="176"/>
      <c r="D784" s="176"/>
      <c r="E784" s="156" t="s">
        <v>468</v>
      </c>
      <c r="F784" s="157" t="s">
        <v>469</v>
      </c>
      <c r="G784" s="179">
        <v>1</v>
      </c>
      <c r="H784" s="180"/>
      <c r="I784" s="150">
        <f t="shared" si="83"/>
        <v>0</v>
      </c>
      <c r="J784" s="151"/>
      <c r="K784" s="217"/>
    </row>
    <row r="785" spans="1:11" outlineLevel="1" x14ac:dyDescent="0.2">
      <c r="A785" s="175"/>
      <c r="B785" s="161"/>
      <c r="C785" s="176"/>
      <c r="D785" s="176"/>
      <c r="E785" s="156" t="s">
        <v>677</v>
      </c>
      <c r="F785" s="157" t="s">
        <v>678</v>
      </c>
      <c r="G785" s="179">
        <v>1</v>
      </c>
      <c r="H785" s="180"/>
      <c r="I785" s="150">
        <f t="shared" si="83"/>
        <v>0</v>
      </c>
      <c r="J785" s="151"/>
      <c r="K785" s="217"/>
    </row>
    <row r="786" spans="1:11" outlineLevel="1" x14ac:dyDescent="0.2">
      <c r="A786" s="175"/>
      <c r="B786" s="161"/>
      <c r="C786" s="176"/>
      <c r="D786" s="176"/>
      <c r="E786" s="182" t="s">
        <v>320</v>
      </c>
      <c r="F786" s="183" t="s">
        <v>671</v>
      </c>
      <c r="G786" s="179">
        <v>1</v>
      </c>
      <c r="H786" s="180"/>
      <c r="I786" s="150">
        <f t="shared" si="83"/>
        <v>0</v>
      </c>
      <c r="J786" s="151"/>
      <c r="K786" s="217"/>
    </row>
    <row r="787" spans="1:11" outlineLevel="1" x14ac:dyDescent="0.2">
      <c r="A787" s="175"/>
      <c r="B787" s="161"/>
      <c r="C787" s="176"/>
      <c r="D787" s="176"/>
      <c r="E787" s="182" t="s">
        <v>1032</v>
      </c>
      <c r="F787" s="183" t="s">
        <v>657</v>
      </c>
      <c r="G787" s="179">
        <v>2</v>
      </c>
      <c r="H787" s="180"/>
      <c r="I787" s="150">
        <f t="shared" si="83"/>
        <v>0</v>
      </c>
      <c r="J787" s="151"/>
      <c r="K787" s="217"/>
    </row>
    <row r="788" spans="1:11" outlineLevel="1" x14ac:dyDescent="0.2">
      <c r="A788" s="175"/>
      <c r="B788" s="161"/>
      <c r="C788" s="176"/>
      <c r="D788" s="176"/>
      <c r="E788" s="177" t="s">
        <v>679</v>
      </c>
      <c r="F788" s="178" t="s">
        <v>680</v>
      </c>
      <c r="G788" s="179">
        <v>1</v>
      </c>
      <c r="H788" s="180"/>
      <c r="I788" s="150">
        <f t="shared" si="83"/>
        <v>0</v>
      </c>
      <c r="J788" s="151"/>
      <c r="K788" s="217"/>
    </row>
    <row r="789" spans="1:11" outlineLevel="1" x14ac:dyDescent="0.2">
      <c r="A789" s="175"/>
      <c r="B789" s="161"/>
      <c r="C789" s="176"/>
      <c r="D789" s="176"/>
      <c r="E789" s="177" t="s">
        <v>962</v>
      </c>
      <c r="F789" s="178" t="s">
        <v>963</v>
      </c>
      <c r="G789" s="179">
        <v>1</v>
      </c>
      <c r="H789" s="180"/>
      <c r="I789" s="150">
        <f t="shared" si="83"/>
        <v>0</v>
      </c>
      <c r="J789" s="204"/>
      <c r="K789" s="217"/>
    </row>
    <row r="790" spans="1:11" ht="25.5" outlineLevel="1" x14ac:dyDescent="0.2">
      <c r="A790" s="168" t="s">
        <v>395</v>
      </c>
      <c r="B790" s="158" t="s">
        <v>681</v>
      </c>
      <c r="C790" s="169" t="s">
        <v>402</v>
      </c>
      <c r="D790" s="169">
        <v>1</v>
      </c>
      <c r="E790" s="170"/>
      <c r="F790" s="158"/>
      <c r="G790" s="171"/>
      <c r="H790" s="180"/>
      <c r="I790" s="172"/>
      <c r="J790" s="173">
        <f>SUM(I791:I800)*D790</f>
        <v>0</v>
      </c>
      <c r="K790" s="174"/>
    </row>
    <row r="791" spans="1:11" outlineLevel="1" x14ac:dyDescent="0.2">
      <c r="A791" s="175"/>
      <c r="B791" s="161"/>
      <c r="C791" s="176"/>
      <c r="D791" s="176"/>
      <c r="E791" s="189" t="s">
        <v>256</v>
      </c>
      <c r="F791" s="161" t="s">
        <v>467</v>
      </c>
      <c r="G791" s="179">
        <v>1</v>
      </c>
      <c r="H791" s="180"/>
      <c r="I791" s="150">
        <f t="shared" ref="I791:I800" si="84">H791*IF(G791="AR", 1, G791)</f>
        <v>0</v>
      </c>
      <c r="J791" s="151"/>
      <c r="K791" s="217"/>
    </row>
    <row r="792" spans="1:11" outlineLevel="1" x14ac:dyDescent="0.2">
      <c r="A792" s="175"/>
      <c r="B792" s="161"/>
      <c r="C792" s="176"/>
      <c r="D792" s="176"/>
      <c r="E792" s="156" t="s">
        <v>1032</v>
      </c>
      <c r="F792" s="157" t="s">
        <v>657</v>
      </c>
      <c r="G792" s="179">
        <v>1</v>
      </c>
      <c r="H792" s="180"/>
      <c r="I792" s="150">
        <f t="shared" si="84"/>
        <v>0</v>
      </c>
      <c r="J792" s="151"/>
      <c r="K792" s="217" t="s">
        <v>1033</v>
      </c>
    </row>
    <row r="793" spans="1:11" ht="25.5" outlineLevel="1" x14ac:dyDescent="0.2">
      <c r="A793" s="175"/>
      <c r="B793" s="161"/>
      <c r="C793" s="176"/>
      <c r="D793" s="176"/>
      <c r="E793" s="177" t="s">
        <v>250</v>
      </c>
      <c r="F793" s="178" t="s">
        <v>251</v>
      </c>
      <c r="G793" s="179">
        <v>1</v>
      </c>
      <c r="H793" s="180"/>
      <c r="I793" s="150">
        <f t="shared" si="84"/>
        <v>0</v>
      </c>
      <c r="J793" s="151"/>
      <c r="K793" s="217"/>
    </row>
    <row r="794" spans="1:11" ht="25.5" outlineLevel="1" x14ac:dyDescent="0.2">
      <c r="A794" s="175"/>
      <c r="B794" s="161"/>
      <c r="C794" s="176"/>
      <c r="D794" s="176"/>
      <c r="E794" s="156" t="s">
        <v>243</v>
      </c>
      <c r="F794" s="157" t="s">
        <v>484</v>
      </c>
      <c r="G794" s="179">
        <v>1</v>
      </c>
      <c r="H794" s="180"/>
      <c r="I794" s="150">
        <f t="shared" si="84"/>
        <v>0</v>
      </c>
      <c r="J794" s="151"/>
      <c r="K794" s="217"/>
    </row>
    <row r="795" spans="1:11" outlineLevel="1" x14ac:dyDescent="0.2">
      <c r="A795" s="175"/>
      <c r="B795" s="161"/>
      <c r="C795" s="176"/>
      <c r="D795" s="176"/>
      <c r="E795" s="182" t="s">
        <v>468</v>
      </c>
      <c r="F795" s="183" t="s">
        <v>469</v>
      </c>
      <c r="G795" s="179">
        <v>1</v>
      </c>
      <c r="H795" s="180"/>
      <c r="I795" s="150">
        <f t="shared" si="84"/>
        <v>0</v>
      </c>
      <c r="J795" s="151"/>
      <c r="K795" s="217"/>
    </row>
    <row r="796" spans="1:11" outlineLevel="1" x14ac:dyDescent="0.2">
      <c r="A796" s="175"/>
      <c r="B796" s="161"/>
      <c r="C796" s="176"/>
      <c r="D796" s="176"/>
      <c r="E796" s="182" t="s">
        <v>1032</v>
      </c>
      <c r="F796" s="183" t="s">
        <v>657</v>
      </c>
      <c r="G796" s="179">
        <v>1</v>
      </c>
      <c r="H796" s="180"/>
      <c r="I796" s="150">
        <f t="shared" si="84"/>
        <v>0</v>
      </c>
      <c r="J796" s="151"/>
      <c r="K796" s="217"/>
    </row>
    <row r="797" spans="1:11" ht="25.5" outlineLevel="1" x14ac:dyDescent="0.2">
      <c r="A797" s="175"/>
      <c r="B797" s="161"/>
      <c r="C797" s="176"/>
      <c r="D797" s="176"/>
      <c r="E797" s="156" t="s">
        <v>682</v>
      </c>
      <c r="F797" s="157" t="s">
        <v>683</v>
      </c>
      <c r="G797" s="179">
        <v>1</v>
      </c>
      <c r="H797" s="180"/>
      <c r="I797" s="150">
        <f t="shared" si="84"/>
        <v>0</v>
      </c>
      <c r="J797" s="151"/>
      <c r="K797" s="217"/>
    </row>
    <row r="798" spans="1:11" outlineLevel="1" x14ac:dyDescent="0.2">
      <c r="A798" s="175"/>
      <c r="B798" s="161"/>
      <c r="C798" s="176"/>
      <c r="D798" s="176"/>
      <c r="E798" s="182" t="s">
        <v>964</v>
      </c>
      <c r="F798" s="183" t="s">
        <v>997</v>
      </c>
      <c r="G798" s="179">
        <v>1</v>
      </c>
      <c r="H798" s="180"/>
      <c r="I798" s="150">
        <f t="shared" si="84"/>
        <v>0</v>
      </c>
      <c r="J798" s="204"/>
      <c r="K798" s="217"/>
    </row>
    <row r="799" spans="1:11" outlineLevel="1" x14ac:dyDescent="0.2">
      <c r="A799" s="175"/>
      <c r="B799" s="161"/>
      <c r="C799" s="176"/>
      <c r="D799" s="176"/>
      <c r="E799" s="182" t="s">
        <v>962</v>
      </c>
      <c r="F799" s="183" t="s">
        <v>963</v>
      </c>
      <c r="G799" s="179">
        <v>1</v>
      </c>
      <c r="H799" s="180"/>
      <c r="I799" s="150">
        <f t="shared" si="84"/>
        <v>0</v>
      </c>
      <c r="J799" s="204"/>
      <c r="K799" s="217"/>
    </row>
    <row r="800" spans="1:11" outlineLevel="1" x14ac:dyDescent="0.2">
      <c r="A800" s="175"/>
      <c r="B800" s="161"/>
      <c r="C800" s="176"/>
      <c r="D800" s="176"/>
      <c r="E800" s="182" t="s">
        <v>320</v>
      </c>
      <c r="F800" s="183" t="s">
        <v>996</v>
      </c>
      <c r="G800" s="179">
        <v>1</v>
      </c>
      <c r="H800" s="180"/>
      <c r="I800" s="150">
        <f t="shared" si="84"/>
        <v>0</v>
      </c>
      <c r="J800" s="204"/>
      <c r="K800" s="217"/>
    </row>
    <row r="801" spans="1:11" outlineLevel="1" x14ac:dyDescent="0.2">
      <c r="A801" s="168" t="s">
        <v>395</v>
      </c>
      <c r="B801" s="158" t="s">
        <v>684</v>
      </c>
      <c r="C801" s="169" t="s">
        <v>403</v>
      </c>
      <c r="D801" s="169">
        <v>1</v>
      </c>
      <c r="E801" s="170"/>
      <c r="F801" s="158"/>
      <c r="G801" s="171"/>
      <c r="H801" s="180"/>
      <c r="I801" s="172"/>
      <c r="J801" s="172">
        <f>SUM(I802:I813)*D801</f>
        <v>0</v>
      </c>
      <c r="K801" s="174"/>
    </row>
    <row r="802" spans="1:11" outlineLevel="1" x14ac:dyDescent="0.2">
      <c r="A802" s="175"/>
      <c r="B802" s="161"/>
      <c r="C802" s="176"/>
      <c r="D802" s="176"/>
      <c r="E802" s="189" t="s">
        <v>501</v>
      </c>
      <c r="F802" s="161" t="s">
        <v>502</v>
      </c>
      <c r="G802" s="179">
        <v>1</v>
      </c>
      <c r="H802" s="180"/>
      <c r="I802" s="150">
        <f t="shared" ref="I802:I813" si="85">H802*IF(G802="AR", 1, G802)</f>
        <v>0</v>
      </c>
      <c r="J802" s="151"/>
      <c r="K802" s="217"/>
    </row>
    <row r="803" spans="1:11" outlineLevel="1" x14ac:dyDescent="0.2">
      <c r="A803" s="175"/>
      <c r="B803" s="161"/>
      <c r="C803" s="176"/>
      <c r="D803" s="176"/>
      <c r="E803" s="156" t="s">
        <v>1032</v>
      </c>
      <c r="F803" s="157" t="s">
        <v>657</v>
      </c>
      <c r="G803" s="179">
        <v>1</v>
      </c>
      <c r="H803" s="180"/>
      <c r="I803" s="150">
        <f t="shared" si="85"/>
        <v>0</v>
      </c>
      <c r="J803" s="151"/>
      <c r="K803" s="217" t="s">
        <v>1033</v>
      </c>
    </row>
    <row r="804" spans="1:11" ht="25.5" outlineLevel="1" x14ac:dyDescent="0.2">
      <c r="A804" s="175"/>
      <c r="B804" s="161"/>
      <c r="C804" s="176"/>
      <c r="D804" s="176"/>
      <c r="E804" s="177" t="s">
        <v>250</v>
      </c>
      <c r="F804" s="178" t="s">
        <v>251</v>
      </c>
      <c r="G804" s="179">
        <v>1</v>
      </c>
      <c r="H804" s="180"/>
      <c r="I804" s="150">
        <f t="shared" si="85"/>
        <v>0</v>
      </c>
      <c r="J804" s="151"/>
      <c r="K804" s="217"/>
    </row>
    <row r="805" spans="1:11" ht="25.5" outlineLevel="1" x14ac:dyDescent="0.2">
      <c r="A805" s="175"/>
      <c r="B805" s="161"/>
      <c r="C805" s="176"/>
      <c r="D805" s="176"/>
      <c r="E805" s="177" t="s">
        <v>243</v>
      </c>
      <c r="F805" s="178" t="s">
        <v>484</v>
      </c>
      <c r="G805" s="179">
        <v>1</v>
      </c>
      <c r="H805" s="180"/>
      <c r="I805" s="150">
        <f t="shared" si="85"/>
        <v>0</v>
      </c>
      <c r="J805" s="151"/>
      <c r="K805" s="217"/>
    </row>
    <row r="806" spans="1:11" outlineLevel="1" x14ac:dyDescent="0.2">
      <c r="A806" s="175"/>
      <c r="B806" s="161"/>
      <c r="C806" s="176"/>
      <c r="D806" s="176"/>
      <c r="E806" s="177" t="s">
        <v>685</v>
      </c>
      <c r="F806" s="178" t="s">
        <v>686</v>
      </c>
      <c r="G806" s="179">
        <v>2</v>
      </c>
      <c r="H806" s="180"/>
      <c r="I806" s="150">
        <f t="shared" si="85"/>
        <v>0</v>
      </c>
      <c r="J806" s="151"/>
      <c r="K806" s="217"/>
    </row>
    <row r="807" spans="1:11" outlineLevel="1" x14ac:dyDescent="0.2">
      <c r="A807" s="175"/>
      <c r="B807" s="161"/>
      <c r="C807" s="176"/>
      <c r="D807" s="176"/>
      <c r="E807" s="177" t="s">
        <v>923</v>
      </c>
      <c r="F807" s="178" t="s">
        <v>925</v>
      </c>
      <c r="G807" s="179">
        <v>1</v>
      </c>
      <c r="H807" s="180"/>
      <c r="I807" s="150">
        <f t="shared" si="85"/>
        <v>0</v>
      </c>
      <c r="J807" s="151"/>
      <c r="K807" s="217"/>
    </row>
    <row r="808" spans="1:11" outlineLevel="1" x14ac:dyDescent="0.2">
      <c r="A808" s="175"/>
      <c r="B808" s="161"/>
      <c r="C808" s="176"/>
      <c r="D808" s="176"/>
      <c r="E808" s="177" t="s">
        <v>924</v>
      </c>
      <c r="F808" s="178" t="s">
        <v>922</v>
      </c>
      <c r="G808" s="179">
        <v>1</v>
      </c>
      <c r="H808" s="180"/>
      <c r="I808" s="150">
        <f t="shared" si="85"/>
        <v>0</v>
      </c>
      <c r="J808" s="151"/>
      <c r="K808" s="217"/>
    </row>
    <row r="809" spans="1:11" outlineLevel="1" x14ac:dyDescent="0.2">
      <c r="A809" s="175"/>
      <c r="B809" s="161"/>
      <c r="C809" s="176"/>
      <c r="D809" s="176"/>
      <c r="E809" s="177" t="s">
        <v>929</v>
      </c>
      <c r="F809" s="178" t="s">
        <v>1026</v>
      </c>
      <c r="G809" s="179">
        <v>1</v>
      </c>
      <c r="H809" s="180"/>
      <c r="I809" s="150">
        <f t="shared" si="85"/>
        <v>0</v>
      </c>
      <c r="J809" s="150"/>
      <c r="K809" s="217"/>
    </row>
    <row r="810" spans="1:11" outlineLevel="1" x14ac:dyDescent="0.2">
      <c r="A810" s="175"/>
      <c r="B810" s="161"/>
      <c r="C810" s="176"/>
      <c r="D810" s="176"/>
      <c r="E810" s="177" t="s">
        <v>487</v>
      </c>
      <c r="F810" s="178" t="s">
        <v>488</v>
      </c>
      <c r="G810" s="179">
        <v>5</v>
      </c>
      <c r="H810" s="180"/>
      <c r="I810" s="150">
        <f t="shared" si="85"/>
        <v>0</v>
      </c>
      <c r="J810" s="204"/>
      <c r="K810" s="217" t="s">
        <v>1042</v>
      </c>
    </row>
    <row r="811" spans="1:11" outlineLevel="1" x14ac:dyDescent="0.2">
      <c r="A811" s="175"/>
      <c r="B811" s="161"/>
      <c r="C811" s="176"/>
      <c r="D811" s="176"/>
      <c r="E811" s="177" t="s">
        <v>1039</v>
      </c>
      <c r="F811" s="178" t="s">
        <v>1040</v>
      </c>
      <c r="G811" s="179">
        <v>1</v>
      </c>
      <c r="H811" s="180"/>
      <c r="I811" s="150">
        <f t="shared" si="85"/>
        <v>0</v>
      </c>
      <c r="J811" s="204"/>
      <c r="K811" s="217"/>
    </row>
    <row r="812" spans="1:11" outlineLevel="1" x14ac:dyDescent="0.2">
      <c r="A812" s="175"/>
      <c r="B812" s="161"/>
      <c r="C812" s="176"/>
      <c r="D812" s="176"/>
      <c r="E812" s="177" t="s">
        <v>962</v>
      </c>
      <c r="F812" s="178" t="s">
        <v>963</v>
      </c>
      <c r="G812" s="179">
        <v>1</v>
      </c>
      <c r="H812" s="180"/>
      <c r="I812" s="150">
        <f t="shared" si="85"/>
        <v>0</v>
      </c>
      <c r="J812" s="204"/>
      <c r="K812" s="217"/>
    </row>
    <row r="813" spans="1:11" outlineLevel="1" x14ac:dyDescent="0.2">
      <c r="A813" s="175"/>
      <c r="B813" s="199"/>
      <c r="C813" s="200"/>
      <c r="D813" s="200"/>
      <c r="E813" s="201" t="s">
        <v>276</v>
      </c>
      <c r="F813" s="199" t="s">
        <v>960</v>
      </c>
      <c r="G813" s="179">
        <v>10</v>
      </c>
      <c r="H813" s="180"/>
      <c r="I813" s="202">
        <f t="shared" si="85"/>
        <v>0</v>
      </c>
      <c r="J813" s="191"/>
      <c r="K813" s="174"/>
    </row>
    <row r="814" spans="1:11" ht="15.75" x14ac:dyDescent="0.25">
      <c r="A814" s="137" t="s">
        <v>404</v>
      </c>
      <c r="B814" s="138"/>
      <c r="C814" s="139"/>
      <c r="D814" s="139">
        <f>SUM(D815:D817)</f>
        <v>4</v>
      </c>
      <c r="E814" s="141"/>
      <c r="F814" s="138"/>
      <c r="G814" s="142"/>
      <c r="H814" s="166"/>
      <c r="I814" s="167"/>
      <c r="J814" s="144">
        <f>SUM(J815:J817)</f>
        <v>0</v>
      </c>
      <c r="K814" s="145"/>
    </row>
    <row r="815" spans="1:11" ht="25.5" outlineLevel="1" x14ac:dyDescent="0.2">
      <c r="A815" s="168" t="s">
        <v>404</v>
      </c>
      <c r="B815" s="158" t="s">
        <v>687</v>
      </c>
      <c r="C815" s="169" t="s">
        <v>242</v>
      </c>
      <c r="D815" s="169">
        <v>4</v>
      </c>
      <c r="E815" s="170"/>
      <c r="F815" s="158"/>
      <c r="G815" s="171"/>
      <c r="H815" s="180"/>
      <c r="I815" s="172"/>
      <c r="J815" s="173">
        <f>I816*D815</f>
        <v>0</v>
      </c>
      <c r="K815" s="174"/>
    </row>
    <row r="816" spans="1:11" ht="25.5" outlineLevel="1" x14ac:dyDescent="0.2">
      <c r="A816" s="175"/>
      <c r="B816" s="161"/>
      <c r="C816" s="176"/>
      <c r="D816" s="176"/>
      <c r="E816" s="182" t="s">
        <v>243</v>
      </c>
      <c r="F816" s="183" t="s">
        <v>484</v>
      </c>
      <c r="G816" s="179">
        <v>1</v>
      </c>
      <c r="H816" s="180"/>
      <c r="I816" s="150">
        <f>H816*IF(G816="AR", 1, G816)</f>
        <v>0</v>
      </c>
      <c r="J816" s="191"/>
      <c r="K816" s="174"/>
    </row>
    <row r="817" spans="1:11" outlineLevel="1" x14ac:dyDescent="0.2">
      <c r="A817" s="175"/>
      <c r="B817" s="199"/>
      <c r="C817" s="200"/>
      <c r="D817" s="200"/>
      <c r="E817" s="201"/>
      <c r="F817" s="199"/>
      <c r="G817" s="179"/>
      <c r="H817" s="180"/>
      <c r="I817" s="172"/>
      <c r="J817" s="191"/>
      <c r="K817" s="174"/>
    </row>
    <row r="818" spans="1:11" ht="15.75" x14ac:dyDescent="0.25">
      <c r="A818" s="137" t="s">
        <v>405</v>
      </c>
      <c r="B818" s="138"/>
      <c r="C818" s="139"/>
      <c r="D818" s="139">
        <f>SUM(D819:D866)</f>
        <v>8</v>
      </c>
      <c r="E818" s="141"/>
      <c r="F818" s="138"/>
      <c r="G818" s="142"/>
      <c r="H818" s="166"/>
      <c r="I818" s="167"/>
      <c r="J818" s="144">
        <f>SUM(J819:J866)</f>
        <v>0</v>
      </c>
      <c r="K818" s="145"/>
    </row>
    <row r="819" spans="1:11" ht="25.5" outlineLevel="1" x14ac:dyDescent="0.2">
      <c r="A819" s="292" t="s">
        <v>405</v>
      </c>
      <c r="B819" s="263" t="s">
        <v>690</v>
      </c>
      <c r="C819" s="269" t="s">
        <v>691</v>
      </c>
      <c r="D819" s="269">
        <v>1</v>
      </c>
      <c r="E819" s="271"/>
      <c r="F819" s="254"/>
      <c r="G819" s="259"/>
      <c r="H819" s="180"/>
      <c r="I819" s="279"/>
      <c r="J819" s="256"/>
      <c r="K819" s="257" t="s">
        <v>241</v>
      </c>
    </row>
    <row r="820" spans="1:11" ht="25.5" outlineLevel="1" x14ac:dyDescent="0.2">
      <c r="A820" s="215" t="s">
        <v>405</v>
      </c>
      <c r="B820" s="158" t="s">
        <v>688</v>
      </c>
      <c r="C820" s="169" t="s">
        <v>689</v>
      </c>
      <c r="D820" s="169">
        <v>1</v>
      </c>
      <c r="E820" s="170"/>
      <c r="F820" s="158"/>
      <c r="G820" s="171"/>
      <c r="H820" s="180"/>
      <c r="I820" s="172"/>
      <c r="J820" s="203">
        <f>SUM(I821:I823)*D820</f>
        <v>0</v>
      </c>
      <c r="K820" s="174"/>
    </row>
    <row r="821" spans="1:11" outlineLevel="1" x14ac:dyDescent="0.2">
      <c r="A821" s="175"/>
      <c r="B821" s="161"/>
      <c r="C821" s="176"/>
      <c r="D821" s="176"/>
      <c r="E821" s="156" t="s">
        <v>256</v>
      </c>
      <c r="F821" s="157" t="s">
        <v>467</v>
      </c>
      <c r="G821" s="179">
        <v>1</v>
      </c>
      <c r="H821" s="180"/>
      <c r="I821" s="150">
        <f>H821*IF(G821="AR", 1, G821)</f>
        <v>0</v>
      </c>
      <c r="J821" s="151"/>
      <c r="K821" s="217"/>
    </row>
    <row r="822" spans="1:11" ht="25.5" outlineLevel="1" x14ac:dyDescent="0.2">
      <c r="A822" s="175"/>
      <c r="B822" s="161"/>
      <c r="C822" s="176"/>
      <c r="D822" s="176"/>
      <c r="E822" s="156" t="s">
        <v>250</v>
      </c>
      <c r="F822" s="157" t="s">
        <v>251</v>
      </c>
      <c r="G822" s="179">
        <v>1</v>
      </c>
      <c r="H822" s="180"/>
      <c r="I822" s="150">
        <f>H822*IF(G822="AR", 1, G822)</f>
        <v>0</v>
      </c>
      <c r="J822" s="151"/>
      <c r="K822" s="217"/>
    </row>
    <row r="823" spans="1:11" outlineLevel="1" x14ac:dyDescent="0.2">
      <c r="A823" s="175"/>
      <c r="B823" s="161"/>
      <c r="C823" s="176"/>
      <c r="D823" s="176"/>
      <c r="E823" s="182" t="s">
        <v>506</v>
      </c>
      <c r="F823" s="157" t="s">
        <v>507</v>
      </c>
      <c r="G823" s="179">
        <v>1</v>
      </c>
      <c r="H823" s="180"/>
      <c r="I823" s="150">
        <f>H823*IF(G823="AR", 1, G823)</f>
        <v>0</v>
      </c>
      <c r="J823" s="151"/>
      <c r="K823" s="217"/>
    </row>
    <row r="824" spans="1:11" ht="25.5" outlineLevel="1" x14ac:dyDescent="0.2">
      <c r="A824" s="215" t="s">
        <v>405</v>
      </c>
      <c r="B824" s="158" t="s">
        <v>698</v>
      </c>
      <c r="C824" s="169" t="s">
        <v>411</v>
      </c>
      <c r="D824" s="169">
        <v>1</v>
      </c>
      <c r="E824" s="170"/>
      <c r="F824" s="158"/>
      <c r="G824" s="171"/>
      <c r="H824" s="180"/>
      <c r="I824" s="172"/>
      <c r="J824" s="203">
        <f>SUM(I825:I835)*D824</f>
        <v>0</v>
      </c>
      <c r="K824" s="174"/>
    </row>
    <row r="825" spans="1:11" outlineLevel="1" x14ac:dyDescent="0.2">
      <c r="A825" s="175"/>
      <c r="B825" s="161"/>
      <c r="C825" s="176"/>
      <c r="D825" s="176"/>
      <c r="E825" s="156" t="s">
        <v>412</v>
      </c>
      <c r="F825" s="157" t="s">
        <v>692</v>
      </c>
      <c r="G825" s="179">
        <v>2</v>
      </c>
      <c r="H825" s="180"/>
      <c r="I825" s="150">
        <f t="shared" ref="I825:I835" si="86">H825*IF(G825="AR", 1, G825)</f>
        <v>0</v>
      </c>
      <c r="J825" s="151"/>
      <c r="K825" s="217"/>
    </row>
    <row r="826" spans="1:11" ht="25.5" outlineLevel="1" x14ac:dyDescent="0.2">
      <c r="A826" s="175"/>
      <c r="B826" s="161"/>
      <c r="C826" s="176"/>
      <c r="D826" s="176"/>
      <c r="E826" s="156" t="s">
        <v>250</v>
      </c>
      <c r="F826" s="157" t="s">
        <v>251</v>
      </c>
      <c r="G826" s="179">
        <v>1</v>
      </c>
      <c r="H826" s="180"/>
      <c r="I826" s="150">
        <f t="shared" si="86"/>
        <v>0</v>
      </c>
      <c r="J826" s="151"/>
      <c r="K826" s="217"/>
    </row>
    <row r="827" spans="1:11" outlineLevel="1" x14ac:dyDescent="0.2">
      <c r="A827" s="175"/>
      <c r="B827" s="161"/>
      <c r="C827" s="176"/>
      <c r="D827" s="176"/>
      <c r="E827" s="156" t="s">
        <v>268</v>
      </c>
      <c r="F827" s="157" t="s">
        <v>269</v>
      </c>
      <c r="G827" s="179">
        <v>2</v>
      </c>
      <c r="H827" s="180"/>
      <c r="I827" s="150">
        <f t="shared" si="86"/>
        <v>0</v>
      </c>
      <c r="J827" s="151"/>
      <c r="K827" s="217"/>
    </row>
    <row r="828" spans="1:11" ht="25.5" outlineLevel="1" x14ac:dyDescent="0.2">
      <c r="A828" s="175"/>
      <c r="B828" s="161"/>
      <c r="C828" s="176"/>
      <c r="D828" s="176"/>
      <c r="E828" s="156" t="s">
        <v>557</v>
      </c>
      <c r="F828" s="157" t="s">
        <v>558</v>
      </c>
      <c r="G828" s="179">
        <v>2</v>
      </c>
      <c r="H828" s="180"/>
      <c r="I828" s="150">
        <f t="shared" si="86"/>
        <v>0</v>
      </c>
      <c r="J828" s="151"/>
      <c r="K828" s="217"/>
    </row>
    <row r="829" spans="1:11" ht="25.5" outlineLevel="1" x14ac:dyDescent="0.2">
      <c r="A829" s="175"/>
      <c r="B829" s="161"/>
      <c r="C829" s="176"/>
      <c r="D829" s="176"/>
      <c r="E829" s="156" t="s">
        <v>693</v>
      </c>
      <c r="F829" s="157" t="s">
        <v>694</v>
      </c>
      <c r="G829" s="179">
        <v>2</v>
      </c>
      <c r="H829" s="180"/>
      <c r="I829" s="150">
        <f t="shared" si="86"/>
        <v>0</v>
      </c>
      <c r="J829" s="151"/>
      <c r="K829" s="217"/>
    </row>
    <row r="830" spans="1:11" ht="25.5" outlineLevel="1" x14ac:dyDescent="0.2">
      <c r="A830" s="175"/>
      <c r="B830" s="161"/>
      <c r="C830" s="176"/>
      <c r="D830" s="176"/>
      <c r="E830" s="156" t="s">
        <v>286</v>
      </c>
      <c r="F830" s="157" t="s">
        <v>695</v>
      </c>
      <c r="G830" s="179">
        <v>4</v>
      </c>
      <c r="H830" s="180"/>
      <c r="I830" s="150">
        <f t="shared" si="86"/>
        <v>0</v>
      </c>
      <c r="J830" s="151"/>
      <c r="K830" s="217"/>
    </row>
    <row r="831" spans="1:11" outlineLevel="1" x14ac:dyDescent="0.2">
      <c r="A831" s="175"/>
      <c r="B831" s="161"/>
      <c r="C831" s="176"/>
      <c r="D831" s="176"/>
      <c r="E831" s="182" t="s">
        <v>291</v>
      </c>
      <c r="F831" s="183" t="s">
        <v>613</v>
      </c>
      <c r="G831" s="311" t="s">
        <v>921</v>
      </c>
      <c r="H831" s="180"/>
      <c r="I831" s="150">
        <f t="shared" si="86"/>
        <v>0</v>
      </c>
      <c r="J831" s="204"/>
      <c r="K831" s="217" t="s">
        <v>1042</v>
      </c>
    </row>
    <row r="832" spans="1:11" ht="25.5" outlineLevel="1" x14ac:dyDescent="0.2">
      <c r="A832" s="175"/>
      <c r="B832" s="161"/>
      <c r="C832" s="176"/>
      <c r="D832" s="176"/>
      <c r="E832" s="156" t="s">
        <v>1063</v>
      </c>
      <c r="F832" s="157" t="s">
        <v>697</v>
      </c>
      <c r="G832" s="179">
        <v>2</v>
      </c>
      <c r="H832" s="180"/>
      <c r="I832" s="150">
        <f t="shared" si="86"/>
        <v>0</v>
      </c>
      <c r="J832" s="151"/>
      <c r="K832" s="217"/>
    </row>
    <row r="833" spans="1:11" outlineLevel="1" x14ac:dyDescent="0.2">
      <c r="A833" s="175"/>
      <c r="B833" s="161"/>
      <c r="C833" s="176"/>
      <c r="D833" s="176"/>
      <c r="E833" s="182" t="s">
        <v>487</v>
      </c>
      <c r="F833" s="183" t="s">
        <v>1046</v>
      </c>
      <c r="G833" s="311" t="s">
        <v>921</v>
      </c>
      <c r="H833" s="180"/>
      <c r="I833" s="150">
        <f t="shared" si="86"/>
        <v>0</v>
      </c>
      <c r="J833" s="204"/>
      <c r="K833" s="217" t="s">
        <v>1055</v>
      </c>
    </row>
    <row r="834" spans="1:11" outlineLevel="1" x14ac:dyDescent="0.2">
      <c r="A834" s="175"/>
      <c r="B834" s="161"/>
      <c r="C834" s="176"/>
      <c r="D834" s="176"/>
      <c r="E834" s="182" t="s">
        <v>998</v>
      </c>
      <c r="F834" s="183" t="s">
        <v>999</v>
      </c>
      <c r="G834" s="179">
        <v>1</v>
      </c>
      <c r="H834" s="180"/>
      <c r="I834" s="150">
        <f t="shared" si="86"/>
        <v>0</v>
      </c>
      <c r="J834" s="204"/>
      <c r="K834" s="217"/>
    </row>
    <row r="835" spans="1:11" outlineLevel="1" x14ac:dyDescent="0.2">
      <c r="A835" s="175"/>
      <c r="B835" s="161"/>
      <c r="C835" s="176"/>
      <c r="D835" s="176"/>
      <c r="E835" s="156" t="s">
        <v>408</v>
      </c>
      <c r="F835" s="157" t="s">
        <v>409</v>
      </c>
      <c r="G835" s="179">
        <v>2</v>
      </c>
      <c r="H835" s="180"/>
      <c r="I835" s="150">
        <f t="shared" si="86"/>
        <v>0</v>
      </c>
      <c r="J835" s="151"/>
      <c r="K835" s="217"/>
    </row>
    <row r="836" spans="1:11" ht="25.5" outlineLevel="1" x14ac:dyDescent="0.2">
      <c r="A836" s="215" t="s">
        <v>405</v>
      </c>
      <c r="B836" s="158" t="s">
        <v>876</v>
      </c>
      <c r="C836" s="169" t="s">
        <v>406</v>
      </c>
      <c r="D836" s="169">
        <v>1</v>
      </c>
      <c r="E836" s="170"/>
      <c r="F836" s="158"/>
      <c r="G836" s="171"/>
      <c r="H836" s="180"/>
      <c r="I836" s="172"/>
      <c r="J836" s="203">
        <f>SUM(I837:I849)*D836</f>
        <v>0</v>
      </c>
      <c r="K836" s="174"/>
    </row>
    <row r="837" spans="1:11" ht="25.5" outlineLevel="1" x14ac:dyDescent="0.2">
      <c r="A837" s="175"/>
      <c r="B837" s="161"/>
      <c r="C837" s="176"/>
      <c r="D837" s="176"/>
      <c r="E837" s="177" t="s">
        <v>250</v>
      </c>
      <c r="F837" s="178" t="s">
        <v>251</v>
      </c>
      <c r="G837" s="179">
        <v>1</v>
      </c>
      <c r="H837" s="180"/>
      <c r="I837" s="150">
        <f t="shared" ref="I837:I849" si="87">H837*IF(G837="AR", 1, G837)</f>
        <v>0</v>
      </c>
      <c r="J837" s="191"/>
      <c r="K837" s="217"/>
    </row>
    <row r="838" spans="1:11" ht="25.5" outlineLevel="1" x14ac:dyDescent="0.2">
      <c r="A838" s="175"/>
      <c r="B838" s="161"/>
      <c r="C838" s="176"/>
      <c r="D838" s="176"/>
      <c r="E838" s="189" t="s">
        <v>243</v>
      </c>
      <c r="F838" s="161" t="s">
        <v>484</v>
      </c>
      <c r="G838" s="179">
        <v>2</v>
      </c>
      <c r="H838" s="180"/>
      <c r="I838" s="150">
        <f t="shared" si="87"/>
        <v>0</v>
      </c>
      <c r="J838" s="191"/>
      <c r="K838" s="217"/>
    </row>
    <row r="839" spans="1:11" ht="25.5" outlineLevel="1" x14ac:dyDescent="0.2">
      <c r="A839" s="175"/>
      <c r="B839" s="161"/>
      <c r="C839" s="176"/>
      <c r="D839" s="176"/>
      <c r="E839" s="189" t="s">
        <v>398</v>
      </c>
      <c r="F839" s="161" t="s">
        <v>670</v>
      </c>
      <c r="G839" s="179">
        <v>3</v>
      </c>
      <c r="H839" s="180"/>
      <c r="I839" s="150">
        <f t="shared" si="87"/>
        <v>0</v>
      </c>
      <c r="J839" s="191"/>
      <c r="K839" s="217"/>
    </row>
    <row r="840" spans="1:11" outlineLevel="1" x14ac:dyDescent="0.2">
      <c r="A840" s="175"/>
      <c r="B840" s="161"/>
      <c r="C840" s="176"/>
      <c r="D840" s="176"/>
      <c r="E840" s="189" t="s">
        <v>284</v>
      </c>
      <c r="F840" s="161" t="s">
        <v>556</v>
      </c>
      <c r="G840" s="179">
        <v>1</v>
      </c>
      <c r="H840" s="180"/>
      <c r="I840" s="150">
        <f t="shared" si="87"/>
        <v>0</v>
      </c>
      <c r="J840" s="191"/>
      <c r="K840" s="217"/>
    </row>
    <row r="841" spans="1:11" ht="25.5" outlineLevel="1" x14ac:dyDescent="0.2">
      <c r="A841" s="175"/>
      <c r="B841" s="161"/>
      <c r="C841" s="176"/>
      <c r="D841" s="176"/>
      <c r="E841" s="189" t="s">
        <v>285</v>
      </c>
      <c r="F841" s="161" t="s">
        <v>612</v>
      </c>
      <c r="G841" s="179">
        <v>1</v>
      </c>
      <c r="H841" s="180"/>
      <c r="I841" s="150">
        <f t="shared" si="87"/>
        <v>0</v>
      </c>
      <c r="J841" s="191"/>
      <c r="K841" s="217"/>
    </row>
    <row r="842" spans="1:11" outlineLevel="1" x14ac:dyDescent="0.2">
      <c r="A842" s="175"/>
      <c r="B842" s="161"/>
      <c r="C842" s="176"/>
      <c r="D842" s="176"/>
      <c r="E842" s="189" t="s">
        <v>699</v>
      </c>
      <c r="F842" s="161" t="s">
        <v>700</v>
      </c>
      <c r="G842" s="179">
        <v>1</v>
      </c>
      <c r="H842" s="180"/>
      <c r="I842" s="150">
        <f t="shared" si="87"/>
        <v>0</v>
      </c>
      <c r="J842" s="191"/>
      <c r="K842" s="217"/>
    </row>
    <row r="843" spans="1:11" ht="25.5" outlineLevel="1" x14ac:dyDescent="0.2">
      <c r="A843" s="175"/>
      <c r="B843" s="161"/>
      <c r="C843" s="176"/>
      <c r="D843" s="176"/>
      <c r="E843" s="189" t="s">
        <v>286</v>
      </c>
      <c r="F843" s="161" t="s">
        <v>695</v>
      </c>
      <c r="G843" s="179">
        <v>2</v>
      </c>
      <c r="H843" s="180"/>
      <c r="I843" s="150">
        <f t="shared" si="87"/>
        <v>0</v>
      </c>
      <c r="J843" s="191"/>
      <c r="K843" s="217"/>
    </row>
    <row r="844" spans="1:11" ht="25.5" outlineLevel="1" x14ac:dyDescent="0.2">
      <c r="A844" s="175"/>
      <c r="B844" s="161"/>
      <c r="C844" s="176"/>
      <c r="D844" s="176"/>
      <c r="E844" s="189" t="s">
        <v>701</v>
      </c>
      <c r="F844" s="161" t="s">
        <v>702</v>
      </c>
      <c r="G844" s="179">
        <v>1</v>
      </c>
      <c r="H844" s="180"/>
      <c r="I844" s="150">
        <f t="shared" si="87"/>
        <v>0</v>
      </c>
      <c r="J844" s="191"/>
      <c r="K844" s="217"/>
    </row>
    <row r="845" spans="1:11" outlineLevel="1" x14ac:dyDescent="0.2">
      <c r="A845" s="175"/>
      <c r="B845" s="161"/>
      <c r="C845" s="176"/>
      <c r="D845" s="176"/>
      <c r="E845" s="177" t="s">
        <v>291</v>
      </c>
      <c r="F845" s="178" t="s">
        <v>613</v>
      </c>
      <c r="G845" s="311" t="s">
        <v>921</v>
      </c>
      <c r="H845" s="180"/>
      <c r="I845" s="150">
        <f t="shared" si="87"/>
        <v>0</v>
      </c>
      <c r="J845" s="198"/>
      <c r="K845" s="217" t="s">
        <v>1064</v>
      </c>
    </row>
    <row r="846" spans="1:11" ht="25.5" outlineLevel="1" x14ac:dyDescent="0.2">
      <c r="A846" s="175"/>
      <c r="B846" s="161"/>
      <c r="C846" s="176"/>
      <c r="D846" s="176"/>
      <c r="E846" s="189" t="s">
        <v>407</v>
      </c>
      <c r="F846" s="161" t="s">
        <v>703</v>
      </c>
      <c r="G846" s="179">
        <v>5</v>
      </c>
      <c r="H846" s="180"/>
      <c r="I846" s="150">
        <f t="shared" si="87"/>
        <v>0</v>
      </c>
      <c r="J846" s="191"/>
      <c r="K846" s="217"/>
    </row>
    <row r="847" spans="1:11" outlineLevel="1" x14ac:dyDescent="0.2">
      <c r="A847" s="175"/>
      <c r="B847" s="161"/>
      <c r="C847" s="176"/>
      <c r="D847" s="176"/>
      <c r="E847" s="189" t="s">
        <v>408</v>
      </c>
      <c r="F847" s="161" t="s">
        <v>409</v>
      </c>
      <c r="G847" s="179">
        <v>2</v>
      </c>
      <c r="H847" s="180"/>
      <c r="I847" s="150">
        <f t="shared" si="87"/>
        <v>0</v>
      </c>
      <c r="J847" s="191"/>
      <c r="K847" s="217"/>
    </row>
    <row r="848" spans="1:11" outlineLevel="1" x14ac:dyDescent="0.2">
      <c r="A848" s="175"/>
      <c r="B848" s="161"/>
      <c r="C848" s="176"/>
      <c r="D848" s="176"/>
      <c r="E848" s="177" t="s">
        <v>1000</v>
      </c>
      <c r="F848" s="178" t="s">
        <v>1001</v>
      </c>
      <c r="G848" s="179">
        <v>2</v>
      </c>
      <c r="H848" s="180"/>
      <c r="I848" s="150">
        <f t="shared" si="87"/>
        <v>0</v>
      </c>
      <c r="J848" s="204"/>
      <c r="K848" s="217"/>
    </row>
    <row r="849" spans="1:11" outlineLevel="1" x14ac:dyDescent="0.2">
      <c r="A849" s="175"/>
      <c r="B849" s="161"/>
      <c r="C849" s="176"/>
      <c r="D849" s="176"/>
      <c r="E849" s="177" t="s">
        <v>962</v>
      </c>
      <c r="F849" s="178" t="s">
        <v>963</v>
      </c>
      <c r="G849" s="179">
        <v>3</v>
      </c>
      <c r="H849" s="180"/>
      <c r="I849" s="150">
        <f t="shared" si="87"/>
        <v>0</v>
      </c>
      <c r="J849" s="204"/>
      <c r="K849" s="217"/>
    </row>
    <row r="850" spans="1:11" ht="25.5" outlineLevel="1" x14ac:dyDescent="0.2">
      <c r="A850" s="215" t="s">
        <v>405</v>
      </c>
      <c r="B850" s="158" t="s">
        <v>525</v>
      </c>
      <c r="C850" s="169" t="s">
        <v>400</v>
      </c>
      <c r="D850" s="169">
        <v>1</v>
      </c>
      <c r="E850" s="170"/>
      <c r="F850" s="158"/>
      <c r="G850" s="171"/>
      <c r="H850" s="180"/>
      <c r="I850" s="172"/>
      <c r="J850" s="203">
        <f>SUM(I851:I854)*D850</f>
        <v>0</v>
      </c>
      <c r="K850" s="174"/>
    </row>
    <row r="851" spans="1:11" ht="25.5" outlineLevel="1" x14ac:dyDescent="0.2">
      <c r="A851" s="175"/>
      <c r="B851" s="161"/>
      <c r="C851" s="176"/>
      <c r="D851" s="176"/>
      <c r="E851" s="156" t="s">
        <v>250</v>
      </c>
      <c r="F851" s="157" t="s">
        <v>251</v>
      </c>
      <c r="G851" s="179">
        <v>1</v>
      </c>
      <c r="H851" s="180"/>
      <c r="I851" s="150">
        <f>H851*IF(G851="AR", 1, G851)</f>
        <v>0</v>
      </c>
      <c r="J851" s="151"/>
      <c r="K851" s="217"/>
    </row>
    <row r="852" spans="1:11" ht="25.5" outlineLevel="1" x14ac:dyDescent="0.2">
      <c r="A852" s="175"/>
      <c r="B852" s="161"/>
      <c r="C852" s="176"/>
      <c r="D852" s="176"/>
      <c r="E852" s="156" t="s">
        <v>401</v>
      </c>
      <c r="F852" s="157" t="s">
        <v>526</v>
      </c>
      <c r="G852" s="179">
        <v>1</v>
      </c>
      <c r="H852" s="180"/>
      <c r="I852" s="150">
        <f>H852*IF(G852="AR", 1, G852)</f>
        <v>0</v>
      </c>
      <c r="J852" s="151"/>
      <c r="K852" s="217"/>
    </row>
    <row r="853" spans="1:11" outlineLevel="1" x14ac:dyDescent="0.2">
      <c r="A853" s="175"/>
      <c r="B853" s="161"/>
      <c r="C853" s="176"/>
      <c r="D853" s="176"/>
      <c r="E853" s="182" t="s">
        <v>1002</v>
      </c>
      <c r="F853" s="183" t="s">
        <v>990</v>
      </c>
      <c r="G853" s="179">
        <v>1</v>
      </c>
      <c r="H853" s="180"/>
      <c r="I853" s="150">
        <f>H853*IF(G853="AR", 1, G853)</f>
        <v>0</v>
      </c>
      <c r="J853" s="204"/>
      <c r="K853" s="217"/>
    </row>
    <row r="854" spans="1:11" outlineLevel="1" x14ac:dyDescent="0.2">
      <c r="A854" s="175"/>
      <c r="B854" s="161"/>
      <c r="C854" s="176"/>
      <c r="D854" s="176"/>
      <c r="E854" s="156" t="s">
        <v>531</v>
      </c>
      <c r="F854" s="157" t="s">
        <v>532</v>
      </c>
      <c r="G854" s="179">
        <v>1</v>
      </c>
      <c r="H854" s="180"/>
      <c r="I854" s="150">
        <f>H854*IF(G854="AR", 1, G854)</f>
        <v>0</v>
      </c>
      <c r="J854" s="151"/>
      <c r="K854" s="217"/>
    </row>
    <row r="855" spans="1:11" ht="25.5" outlineLevel="1" x14ac:dyDescent="0.2">
      <c r="A855" s="292" t="s">
        <v>405</v>
      </c>
      <c r="B855" s="263" t="s">
        <v>713</v>
      </c>
      <c r="C855" s="269" t="s">
        <v>400</v>
      </c>
      <c r="D855" s="269">
        <v>1</v>
      </c>
      <c r="E855" s="281"/>
      <c r="F855" s="263"/>
      <c r="G855" s="269"/>
      <c r="H855" s="180"/>
      <c r="I855" s="277"/>
      <c r="J855" s="249"/>
      <c r="K855" s="257" t="s">
        <v>241</v>
      </c>
    </row>
    <row r="856" spans="1:11" ht="25.5" outlineLevel="1" x14ac:dyDescent="0.2">
      <c r="A856" s="292" t="s">
        <v>405</v>
      </c>
      <c r="B856" s="263" t="s">
        <v>704</v>
      </c>
      <c r="C856" s="269" t="s">
        <v>410</v>
      </c>
      <c r="D856" s="269">
        <v>1</v>
      </c>
      <c r="E856" s="271"/>
      <c r="F856" s="254"/>
      <c r="G856" s="259"/>
      <c r="H856" s="180"/>
      <c r="I856" s="279"/>
      <c r="J856" s="256"/>
      <c r="K856" s="257" t="s">
        <v>241</v>
      </c>
    </row>
    <row r="857" spans="1:11" ht="25.5" outlineLevel="1" x14ac:dyDescent="0.2">
      <c r="A857" s="215" t="s">
        <v>405</v>
      </c>
      <c r="B857" s="158" t="s">
        <v>897</v>
      </c>
      <c r="C857" s="169" t="s">
        <v>383</v>
      </c>
      <c r="D857" s="169">
        <v>1</v>
      </c>
      <c r="E857" s="170"/>
      <c r="F857" s="158"/>
      <c r="G857" s="171"/>
      <c r="H857" s="180"/>
      <c r="I857" s="172"/>
      <c r="J857" s="172">
        <f>SUM(I858:I865)*D857</f>
        <v>0</v>
      </c>
      <c r="K857" s="174"/>
    </row>
    <row r="858" spans="1:11" ht="25.5" outlineLevel="1" x14ac:dyDescent="0.2">
      <c r="A858" s="175"/>
      <c r="B858" s="161"/>
      <c r="C858" s="176"/>
      <c r="D858" s="176"/>
      <c r="E858" s="156" t="s">
        <v>705</v>
      </c>
      <c r="F858" s="157" t="s">
        <v>706</v>
      </c>
      <c r="G858" s="179">
        <v>1</v>
      </c>
      <c r="H858" s="180"/>
      <c r="I858" s="150">
        <f t="shared" ref="I858:I865" si="88">H858*IF(G858="AR", 1, G858)</f>
        <v>0</v>
      </c>
      <c r="J858" s="204"/>
      <c r="K858" s="217"/>
    </row>
    <row r="859" spans="1:11" ht="25.5" outlineLevel="1" x14ac:dyDescent="0.2">
      <c r="A859" s="175"/>
      <c r="B859" s="161"/>
      <c r="C859" s="176"/>
      <c r="D859" s="176"/>
      <c r="E859" s="156" t="s">
        <v>482</v>
      </c>
      <c r="F859" s="157" t="s">
        <v>483</v>
      </c>
      <c r="G859" s="179">
        <v>1</v>
      </c>
      <c r="H859" s="180"/>
      <c r="I859" s="150">
        <f t="shared" si="88"/>
        <v>0</v>
      </c>
      <c r="J859" s="204"/>
      <c r="K859" s="217"/>
    </row>
    <row r="860" spans="1:11" ht="25.5" outlineLevel="1" x14ac:dyDescent="0.2">
      <c r="A860" s="175"/>
      <c r="B860" s="161"/>
      <c r="C860" s="176"/>
      <c r="D860" s="176"/>
      <c r="E860" s="182" t="s">
        <v>385</v>
      </c>
      <c r="F860" s="183" t="s">
        <v>386</v>
      </c>
      <c r="G860" s="179">
        <v>1</v>
      </c>
      <c r="H860" s="180"/>
      <c r="I860" s="150">
        <f t="shared" si="88"/>
        <v>0</v>
      </c>
      <c r="J860" s="204"/>
      <c r="K860" s="217"/>
    </row>
    <row r="861" spans="1:11" ht="25.5" outlineLevel="1" x14ac:dyDescent="0.2">
      <c r="A861" s="175"/>
      <c r="B861" s="161"/>
      <c r="C861" s="176"/>
      <c r="D861" s="176"/>
      <c r="E861" s="156" t="s">
        <v>306</v>
      </c>
      <c r="F861" s="157" t="s">
        <v>503</v>
      </c>
      <c r="G861" s="179">
        <v>1</v>
      </c>
      <c r="H861" s="180"/>
      <c r="I861" s="150">
        <f t="shared" si="88"/>
        <v>0</v>
      </c>
      <c r="J861" s="151"/>
      <c r="K861" s="217"/>
    </row>
    <row r="862" spans="1:11" ht="25.5" outlineLevel="1" x14ac:dyDescent="0.2">
      <c r="A862" s="175"/>
      <c r="B862" s="161"/>
      <c r="C862" s="176"/>
      <c r="D862" s="176"/>
      <c r="E862" s="156" t="s">
        <v>243</v>
      </c>
      <c r="F862" s="157" t="s">
        <v>484</v>
      </c>
      <c r="G862" s="179">
        <v>1</v>
      </c>
      <c r="H862" s="180"/>
      <c r="I862" s="150">
        <f t="shared" si="88"/>
        <v>0</v>
      </c>
      <c r="J862" s="151"/>
      <c r="K862" s="217"/>
    </row>
    <row r="863" spans="1:11" ht="25.5" outlineLevel="1" x14ac:dyDescent="0.2">
      <c r="A863" s="175"/>
      <c r="B863" s="161"/>
      <c r="C863" s="176"/>
      <c r="D863" s="176"/>
      <c r="E863" s="156" t="s">
        <v>504</v>
      </c>
      <c r="F863" s="157" t="s">
        <v>505</v>
      </c>
      <c r="G863" s="179">
        <v>1</v>
      </c>
      <c r="H863" s="180"/>
      <c r="I863" s="150">
        <f t="shared" si="88"/>
        <v>0</v>
      </c>
      <c r="J863" s="151"/>
      <c r="K863" s="217"/>
    </row>
    <row r="864" spans="1:11" outlineLevel="1" x14ac:dyDescent="0.2">
      <c r="A864" s="175"/>
      <c r="B864" s="161"/>
      <c r="C864" s="176"/>
      <c r="D864" s="176"/>
      <c r="E864" s="156" t="s">
        <v>506</v>
      </c>
      <c r="F864" s="157" t="s">
        <v>507</v>
      </c>
      <c r="G864" s="179">
        <v>1</v>
      </c>
      <c r="H864" s="180"/>
      <c r="I864" s="150">
        <f t="shared" si="88"/>
        <v>0</v>
      </c>
      <c r="J864" s="151"/>
      <c r="K864" s="217"/>
    </row>
    <row r="865" spans="1:11" outlineLevel="1" x14ac:dyDescent="0.2">
      <c r="A865" s="175"/>
      <c r="B865" s="161"/>
      <c r="C865" s="176"/>
      <c r="D865" s="176"/>
      <c r="E865" s="156" t="s">
        <v>508</v>
      </c>
      <c r="F865" s="157" t="s">
        <v>509</v>
      </c>
      <c r="G865" s="179">
        <v>1</v>
      </c>
      <c r="H865" s="180"/>
      <c r="I865" s="150">
        <f t="shared" si="88"/>
        <v>0</v>
      </c>
      <c r="J865" s="151"/>
      <c r="K865" s="217"/>
    </row>
    <row r="866" spans="1:11" outlineLevel="1" x14ac:dyDescent="0.2">
      <c r="A866" s="175"/>
      <c r="B866" s="199"/>
      <c r="C866" s="200"/>
      <c r="D866" s="200"/>
      <c r="E866" s="201"/>
      <c r="F866" s="199"/>
      <c r="G866" s="179"/>
      <c r="H866" s="180"/>
      <c r="I866" s="172"/>
      <c r="J866" s="191"/>
      <c r="K866" s="174"/>
    </row>
    <row r="867" spans="1:11" ht="15.75" x14ac:dyDescent="0.25">
      <c r="A867" s="137" t="s">
        <v>413</v>
      </c>
      <c r="B867" s="138"/>
      <c r="C867" s="139"/>
      <c r="D867" s="139">
        <f>SUM(D868:D1021)</f>
        <v>67</v>
      </c>
      <c r="E867" s="141"/>
      <c r="F867" s="138"/>
      <c r="G867" s="142"/>
      <c r="H867" s="166"/>
      <c r="I867" s="167"/>
      <c r="J867" s="144">
        <f>SUM(J868:J1021)</f>
        <v>0</v>
      </c>
      <c r="K867" s="145"/>
    </row>
    <row r="868" spans="1:11" outlineLevel="1" x14ac:dyDescent="0.2">
      <c r="A868" s="268" t="s">
        <v>413</v>
      </c>
      <c r="B868" s="263" t="s">
        <v>714</v>
      </c>
      <c r="C868" s="269" t="s">
        <v>689</v>
      </c>
      <c r="D868" s="269">
        <v>1</v>
      </c>
      <c r="E868" s="278"/>
      <c r="F868" s="264"/>
      <c r="G868" s="269"/>
      <c r="H868" s="180"/>
      <c r="I868" s="277"/>
      <c r="J868" s="277"/>
      <c r="K868" s="285" t="s">
        <v>241</v>
      </c>
    </row>
    <row r="869" spans="1:11" outlineLevel="1" x14ac:dyDescent="0.2">
      <c r="A869" s="268" t="s">
        <v>413</v>
      </c>
      <c r="B869" s="263" t="s">
        <v>716</v>
      </c>
      <c r="C869" s="287" t="s">
        <v>717</v>
      </c>
      <c r="D869" s="287">
        <v>1</v>
      </c>
      <c r="E869" s="271"/>
      <c r="F869" s="254"/>
      <c r="G869" s="259"/>
      <c r="H869" s="180"/>
      <c r="I869" s="279"/>
      <c r="J869" s="256"/>
      <c r="K869" s="285" t="s">
        <v>241</v>
      </c>
    </row>
    <row r="870" spans="1:11" outlineLevel="1" x14ac:dyDescent="0.2">
      <c r="A870" s="168" t="s">
        <v>413</v>
      </c>
      <c r="B870" s="158" t="s">
        <v>715</v>
      </c>
      <c r="C870" s="169" t="s">
        <v>379</v>
      </c>
      <c r="D870" s="169">
        <v>2</v>
      </c>
      <c r="E870" s="170"/>
      <c r="F870" s="158"/>
      <c r="G870" s="171"/>
      <c r="H870" s="180"/>
      <c r="I870" s="172"/>
      <c r="J870" s="173">
        <f>SUM(I871:I880)*D870</f>
        <v>0</v>
      </c>
      <c r="K870" s="174"/>
    </row>
    <row r="871" spans="1:11" outlineLevel="1" x14ac:dyDescent="0.2">
      <c r="A871" s="175"/>
      <c r="B871" s="161"/>
      <c r="C871" s="176"/>
      <c r="D871" s="176"/>
      <c r="E871" s="177" t="s">
        <v>256</v>
      </c>
      <c r="F871" s="178" t="s">
        <v>467</v>
      </c>
      <c r="G871" s="179">
        <v>1</v>
      </c>
      <c r="H871" s="180"/>
      <c r="I871" s="150">
        <f t="shared" ref="I871:I878" si="89">H871*IF(G871="AR", 1, G871)</f>
        <v>0</v>
      </c>
      <c r="J871" s="191"/>
      <c r="K871" s="217"/>
    </row>
    <row r="872" spans="1:11" ht="25.5" outlineLevel="1" x14ac:dyDescent="0.2">
      <c r="A872" s="175"/>
      <c r="B872" s="161"/>
      <c r="C872" s="176"/>
      <c r="D872" s="176"/>
      <c r="E872" s="177" t="s">
        <v>597</v>
      </c>
      <c r="F872" s="178" t="s">
        <v>598</v>
      </c>
      <c r="G872" s="311" t="s">
        <v>921</v>
      </c>
      <c r="H872" s="180"/>
      <c r="I872" s="150">
        <f t="shared" si="89"/>
        <v>0</v>
      </c>
      <c r="J872" s="198"/>
      <c r="K872" s="217" t="s">
        <v>1065</v>
      </c>
    </row>
    <row r="873" spans="1:11" ht="25.5" outlineLevel="1" x14ac:dyDescent="0.2">
      <c r="A873" s="175"/>
      <c r="B873" s="161"/>
      <c r="C873" s="176"/>
      <c r="D873" s="176"/>
      <c r="E873" s="189" t="s">
        <v>250</v>
      </c>
      <c r="F873" s="161" t="s">
        <v>251</v>
      </c>
      <c r="G873" s="179">
        <v>1</v>
      </c>
      <c r="H873" s="180"/>
      <c r="I873" s="150">
        <f t="shared" si="89"/>
        <v>0</v>
      </c>
      <c r="J873" s="191"/>
      <c r="K873" s="217"/>
    </row>
    <row r="874" spans="1:11" ht="25.5" outlineLevel="1" x14ac:dyDescent="0.2">
      <c r="A874" s="175"/>
      <c r="B874" s="161"/>
      <c r="C874" s="176"/>
      <c r="D874" s="176"/>
      <c r="E874" s="177" t="s">
        <v>243</v>
      </c>
      <c r="F874" s="178" t="s">
        <v>484</v>
      </c>
      <c r="G874" s="179">
        <v>2</v>
      </c>
      <c r="H874" s="180"/>
      <c r="I874" s="150">
        <f t="shared" si="89"/>
        <v>0</v>
      </c>
      <c r="J874" s="191"/>
      <c r="K874" s="217"/>
    </row>
    <row r="875" spans="1:11" outlineLevel="1" x14ac:dyDescent="0.2">
      <c r="A875" s="175"/>
      <c r="B875" s="161"/>
      <c r="C875" s="176"/>
      <c r="D875" s="176"/>
      <c r="E875" s="182" t="s">
        <v>928</v>
      </c>
      <c r="F875" s="183" t="s">
        <v>927</v>
      </c>
      <c r="G875" s="179">
        <v>1</v>
      </c>
      <c r="H875" s="180"/>
      <c r="I875" s="150">
        <f t="shared" si="89"/>
        <v>0</v>
      </c>
      <c r="J875" s="151"/>
      <c r="K875" s="217"/>
    </row>
    <row r="876" spans="1:11" outlineLevel="1" x14ac:dyDescent="0.2">
      <c r="A876" s="175"/>
      <c r="B876" s="161"/>
      <c r="C876" s="176"/>
      <c r="D876" s="176"/>
      <c r="E876" s="182" t="s">
        <v>487</v>
      </c>
      <c r="F876" s="183" t="s">
        <v>488</v>
      </c>
      <c r="G876" s="179">
        <v>5</v>
      </c>
      <c r="H876" s="180"/>
      <c r="I876" s="150">
        <f t="shared" si="89"/>
        <v>0</v>
      </c>
      <c r="J876" s="151"/>
      <c r="K876" s="217"/>
    </row>
    <row r="877" spans="1:11" outlineLevel="1" x14ac:dyDescent="0.2">
      <c r="A877" s="175"/>
      <c r="B877" s="161"/>
      <c r="C877" s="176"/>
      <c r="D877" s="176"/>
      <c r="E877" s="182" t="s">
        <v>938</v>
      </c>
      <c r="F877" s="183" t="s">
        <v>1027</v>
      </c>
      <c r="G877" s="179">
        <v>1</v>
      </c>
      <c r="H877" s="180"/>
      <c r="I877" s="150">
        <f t="shared" si="89"/>
        <v>0</v>
      </c>
      <c r="J877" s="204"/>
      <c r="K877" s="217"/>
    </row>
    <row r="878" spans="1:11" ht="25.5" outlineLevel="1" x14ac:dyDescent="0.2">
      <c r="A878" s="221"/>
      <c r="B878" s="161"/>
      <c r="C878" s="176"/>
      <c r="D878" s="176"/>
      <c r="E878" s="182" t="s">
        <v>958</v>
      </c>
      <c r="F878" s="183" t="s">
        <v>959</v>
      </c>
      <c r="G878" s="227">
        <v>1</v>
      </c>
      <c r="H878" s="180"/>
      <c r="I878" s="150">
        <f t="shared" si="89"/>
        <v>0</v>
      </c>
      <c r="J878" s="204"/>
      <c r="K878" s="217"/>
    </row>
    <row r="879" spans="1:11" outlineLevel="1" x14ac:dyDescent="0.2">
      <c r="A879" s="221"/>
      <c r="B879" s="161"/>
      <c r="C879" s="176"/>
      <c r="D879" s="176"/>
      <c r="E879" s="182" t="s">
        <v>276</v>
      </c>
      <c r="F879" s="183" t="s">
        <v>960</v>
      </c>
      <c r="G879" s="227">
        <v>10</v>
      </c>
      <c r="H879" s="180"/>
      <c r="I879" s="150">
        <f t="shared" ref="I879:I880" si="90">H879*IF(G879="AR", 1, G879)</f>
        <v>0</v>
      </c>
      <c r="J879" s="151"/>
      <c r="K879" s="282" t="s">
        <v>1098</v>
      </c>
    </row>
    <row r="880" spans="1:11" outlineLevel="1" x14ac:dyDescent="0.2">
      <c r="A880" s="175"/>
      <c r="B880" s="161"/>
      <c r="C880" s="176"/>
      <c r="D880" s="176"/>
      <c r="E880" s="182" t="s">
        <v>924</v>
      </c>
      <c r="F880" s="178" t="s">
        <v>922</v>
      </c>
      <c r="G880" s="179">
        <v>1</v>
      </c>
      <c r="H880" s="180"/>
      <c r="I880" s="150">
        <f t="shared" si="90"/>
        <v>0</v>
      </c>
      <c r="J880" s="151"/>
      <c r="K880" s="301"/>
    </row>
    <row r="881" spans="1:11" outlineLevel="1" x14ac:dyDescent="0.2">
      <c r="A881" s="168" t="s">
        <v>413</v>
      </c>
      <c r="B881" s="158" t="s">
        <v>525</v>
      </c>
      <c r="C881" s="171" t="s">
        <v>400</v>
      </c>
      <c r="D881" s="169">
        <v>1</v>
      </c>
      <c r="E881" s="170"/>
      <c r="F881" s="158"/>
      <c r="G881" s="171"/>
      <c r="H881" s="180"/>
      <c r="I881" s="172"/>
      <c r="J881" s="203">
        <f>SUM(I882:I885)*D881</f>
        <v>0</v>
      </c>
      <c r="K881" s="174"/>
    </row>
    <row r="882" spans="1:11" ht="25.5" outlineLevel="1" x14ac:dyDescent="0.2">
      <c r="A882" s="175"/>
      <c r="B882" s="161"/>
      <c r="C882" s="216"/>
      <c r="D882" s="176"/>
      <c r="E882" s="156" t="s">
        <v>250</v>
      </c>
      <c r="F882" s="157" t="s">
        <v>251</v>
      </c>
      <c r="G882" s="179">
        <v>1</v>
      </c>
      <c r="H882" s="180"/>
      <c r="I882" s="150">
        <f>H882*IF(G882="AR", 1, G882)</f>
        <v>0</v>
      </c>
      <c r="J882" s="151"/>
      <c r="K882" s="217"/>
    </row>
    <row r="883" spans="1:11" ht="25.5" outlineLevel="1" x14ac:dyDescent="0.2">
      <c r="A883" s="175"/>
      <c r="B883" s="161"/>
      <c r="C883" s="216"/>
      <c r="D883" s="176"/>
      <c r="E883" s="156" t="s">
        <v>401</v>
      </c>
      <c r="F883" s="157" t="s">
        <v>526</v>
      </c>
      <c r="G883" s="179">
        <v>1</v>
      </c>
      <c r="H883" s="180"/>
      <c r="I883" s="150">
        <f>H883*IF(G883="AR", 1, G883)</f>
        <v>0</v>
      </c>
      <c r="J883" s="151"/>
      <c r="K883" s="217"/>
    </row>
    <row r="884" spans="1:11" outlineLevel="1" x14ac:dyDescent="0.2">
      <c r="A884" s="175"/>
      <c r="B884" s="161"/>
      <c r="C884" s="216"/>
      <c r="D884" s="176"/>
      <c r="E884" s="182" t="s">
        <v>989</v>
      </c>
      <c r="F884" s="183" t="s">
        <v>1003</v>
      </c>
      <c r="G884" s="179">
        <v>1</v>
      </c>
      <c r="H884" s="180"/>
      <c r="I884" s="150">
        <f>H884*IF(G884="AR", 1, G884)</f>
        <v>0</v>
      </c>
      <c r="J884" s="204"/>
      <c r="K884" s="217"/>
    </row>
    <row r="885" spans="1:11" outlineLevel="1" x14ac:dyDescent="0.2">
      <c r="A885" s="175"/>
      <c r="B885" s="161"/>
      <c r="C885" s="216"/>
      <c r="D885" s="176"/>
      <c r="E885" s="156" t="s">
        <v>531</v>
      </c>
      <c r="F885" s="157" t="s">
        <v>532</v>
      </c>
      <c r="G885" s="179">
        <v>1</v>
      </c>
      <c r="H885" s="180"/>
      <c r="I885" s="150">
        <f>H885*IF(G885="AR", 1, G885)</f>
        <v>0</v>
      </c>
      <c r="J885" s="151"/>
      <c r="K885" s="217"/>
    </row>
    <row r="886" spans="1:11" outlineLevel="1" x14ac:dyDescent="0.2">
      <c r="A886" s="268" t="s">
        <v>413</v>
      </c>
      <c r="B886" s="263" t="s">
        <v>718</v>
      </c>
      <c r="C886" s="287" t="s">
        <v>299</v>
      </c>
      <c r="D886" s="287">
        <v>1</v>
      </c>
      <c r="E886" s="271"/>
      <c r="F886" s="254"/>
      <c r="G886" s="259"/>
      <c r="H886" s="180"/>
      <c r="I886" s="279"/>
      <c r="J886" s="256"/>
      <c r="K886" s="285" t="s">
        <v>241</v>
      </c>
    </row>
    <row r="887" spans="1:11" outlineLevel="1" x14ac:dyDescent="0.2">
      <c r="A887" s="268" t="s">
        <v>413</v>
      </c>
      <c r="B887" s="263" t="s">
        <v>719</v>
      </c>
      <c r="C887" s="287" t="s">
        <v>299</v>
      </c>
      <c r="D887" s="287">
        <v>1</v>
      </c>
      <c r="E887" s="271"/>
      <c r="F887" s="254"/>
      <c r="G887" s="259"/>
      <c r="H887" s="180"/>
      <c r="I887" s="279"/>
      <c r="J887" s="256"/>
      <c r="K887" s="285" t="s">
        <v>241</v>
      </c>
    </row>
    <row r="888" spans="1:11" outlineLevel="1" x14ac:dyDescent="0.2">
      <c r="A888" s="168" t="s">
        <v>413</v>
      </c>
      <c r="B888" s="158" t="s">
        <v>720</v>
      </c>
      <c r="C888" s="171" t="s">
        <v>414</v>
      </c>
      <c r="D888" s="169">
        <v>1</v>
      </c>
      <c r="E888" s="170"/>
      <c r="F888" s="158"/>
      <c r="G888" s="171"/>
      <c r="H888" s="180"/>
      <c r="I888" s="172"/>
      <c r="J888" s="173">
        <f>SUM(I889:I890)*D888</f>
        <v>0</v>
      </c>
      <c r="K888" s="174"/>
    </row>
    <row r="889" spans="1:11" outlineLevel="1" x14ac:dyDescent="0.2">
      <c r="A889" s="175"/>
      <c r="B889" s="161"/>
      <c r="C889" s="216"/>
      <c r="D889" s="176"/>
      <c r="E889" s="182" t="s">
        <v>345</v>
      </c>
      <c r="F889" s="183" t="s">
        <v>346</v>
      </c>
      <c r="G889" s="179">
        <v>1</v>
      </c>
      <c r="H889" s="180"/>
      <c r="I889" s="150">
        <f t="shared" ref="I889:I890" si="91">H889*IF(G889="AR", 1, G889)</f>
        <v>0</v>
      </c>
      <c r="J889" s="191"/>
      <c r="K889" s="217"/>
    </row>
    <row r="890" spans="1:11" outlineLevel="1" x14ac:dyDescent="0.2">
      <c r="A890" s="175"/>
      <c r="B890" s="161"/>
      <c r="C890" s="216"/>
      <c r="D890" s="176"/>
      <c r="E890" s="156" t="s">
        <v>347</v>
      </c>
      <c r="F890" s="157" t="s">
        <v>620</v>
      </c>
      <c r="G890" s="179">
        <v>1</v>
      </c>
      <c r="H890" s="180"/>
      <c r="I890" s="150">
        <f t="shared" si="91"/>
        <v>0</v>
      </c>
      <c r="J890" s="191"/>
      <c r="K890" s="217"/>
    </row>
    <row r="891" spans="1:11" outlineLevel="1" x14ac:dyDescent="0.2">
      <c r="A891" s="168" t="s">
        <v>413</v>
      </c>
      <c r="B891" s="158" t="s">
        <v>721</v>
      </c>
      <c r="C891" s="171" t="s">
        <v>414</v>
      </c>
      <c r="D891" s="169">
        <v>1</v>
      </c>
      <c r="E891" s="170"/>
      <c r="F891" s="158"/>
      <c r="G891" s="171"/>
      <c r="H891" s="180"/>
      <c r="I891" s="172"/>
      <c r="J891" s="173">
        <f>SUM(I892:I893)*D891</f>
        <v>0</v>
      </c>
      <c r="K891" s="174"/>
    </row>
    <row r="892" spans="1:11" outlineLevel="1" x14ac:dyDescent="0.2">
      <c r="A892" s="175"/>
      <c r="B892" s="161"/>
      <c r="C892" s="216"/>
      <c r="D892" s="176"/>
      <c r="E892" s="182" t="s">
        <v>345</v>
      </c>
      <c r="F892" s="183" t="s">
        <v>346</v>
      </c>
      <c r="G892" s="179">
        <v>1</v>
      </c>
      <c r="H892" s="180"/>
      <c r="I892" s="150">
        <f t="shared" ref="I892:I893" si="92">H892*IF(G892="AR", 1, G892)</f>
        <v>0</v>
      </c>
      <c r="J892" s="191"/>
      <c r="K892" s="217"/>
    </row>
    <row r="893" spans="1:11" outlineLevel="1" x14ac:dyDescent="0.2">
      <c r="A893" s="175"/>
      <c r="B893" s="161"/>
      <c r="C893" s="216"/>
      <c r="D893" s="176"/>
      <c r="E893" s="156" t="s">
        <v>347</v>
      </c>
      <c r="F893" s="157" t="s">
        <v>620</v>
      </c>
      <c r="G893" s="179">
        <v>1</v>
      </c>
      <c r="H893" s="180"/>
      <c r="I893" s="150">
        <f t="shared" si="92"/>
        <v>0</v>
      </c>
      <c r="J893" s="191"/>
      <c r="K893" s="217"/>
    </row>
    <row r="894" spans="1:11" ht="25.5" outlineLevel="1" x14ac:dyDescent="0.2">
      <c r="A894" s="168" t="s">
        <v>413</v>
      </c>
      <c r="B894" s="160" t="s">
        <v>722</v>
      </c>
      <c r="C894" s="17" t="s">
        <v>415</v>
      </c>
      <c r="D894" s="8">
        <v>1</v>
      </c>
      <c r="E894" s="159"/>
      <c r="F894" s="160"/>
      <c r="G894" s="12"/>
      <c r="H894" s="149"/>
      <c r="I894" s="155"/>
      <c r="J894" s="203">
        <f>SUM(I895:I899)*D894</f>
        <v>0</v>
      </c>
      <c r="K894" s="152"/>
    </row>
    <row r="895" spans="1:11" ht="25.5" outlineLevel="1" x14ac:dyDescent="0.2">
      <c r="A895" s="146"/>
      <c r="B895" s="157"/>
      <c r="C895" s="7"/>
      <c r="D895" s="7"/>
      <c r="E895" s="156" t="s">
        <v>250</v>
      </c>
      <c r="F895" s="157" t="s">
        <v>251</v>
      </c>
      <c r="G895" s="12">
        <v>1</v>
      </c>
      <c r="H895" s="149"/>
      <c r="I895" s="150">
        <f t="shared" ref="I895:I901" si="93">H895*IF(G895="AR", 1, G895)</f>
        <v>0</v>
      </c>
      <c r="J895" s="151"/>
      <c r="K895" s="260"/>
    </row>
    <row r="896" spans="1:11" outlineLevel="1" x14ac:dyDescent="0.2">
      <c r="A896" s="146"/>
      <c r="B896" s="157"/>
      <c r="C896" s="7"/>
      <c r="D896" s="7"/>
      <c r="E896" s="182" t="s">
        <v>923</v>
      </c>
      <c r="F896" s="183" t="s">
        <v>925</v>
      </c>
      <c r="G896" s="12">
        <v>2</v>
      </c>
      <c r="H896" s="149"/>
      <c r="I896" s="150">
        <f t="shared" si="93"/>
        <v>0</v>
      </c>
      <c r="J896" s="151"/>
      <c r="K896" s="260"/>
    </row>
    <row r="897" spans="1:11" outlineLevel="1" x14ac:dyDescent="0.2">
      <c r="A897" s="146"/>
      <c r="B897" s="157"/>
      <c r="C897" s="7"/>
      <c r="D897" s="7"/>
      <c r="E897" s="182" t="s">
        <v>924</v>
      </c>
      <c r="F897" s="183" t="s">
        <v>937</v>
      </c>
      <c r="G897" s="12">
        <v>1</v>
      </c>
      <c r="H897" s="149"/>
      <c r="I897" s="150">
        <f t="shared" si="93"/>
        <v>0</v>
      </c>
      <c r="J897" s="151"/>
      <c r="K897" s="260"/>
    </row>
    <row r="898" spans="1:11" ht="25.5" outlineLevel="1" x14ac:dyDescent="0.2">
      <c r="A898" s="146"/>
      <c r="B898" s="157"/>
      <c r="C898" s="7"/>
      <c r="D898" s="7"/>
      <c r="E898" s="182" t="s">
        <v>1004</v>
      </c>
      <c r="F898" s="183" t="s">
        <v>1028</v>
      </c>
      <c r="G898" s="12">
        <v>1</v>
      </c>
      <c r="H898" s="149"/>
      <c r="I898" s="150">
        <f t="shared" si="93"/>
        <v>0</v>
      </c>
      <c r="J898" s="204"/>
      <c r="K898" s="260"/>
    </row>
    <row r="899" spans="1:11" outlineLevel="1" x14ac:dyDescent="0.2">
      <c r="A899" s="146"/>
      <c r="B899" s="157"/>
      <c r="C899" s="7"/>
      <c r="D899" s="7"/>
      <c r="E899" s="182" t="s">
        <v>487</v>
      </c>
      <c r="F899" s="183" t="s">
        <v>488</v>
      </c>
      <c r="G899" s="307" t="s">
        <v>921</v>
      </c>
      <c r="H899" s="149"/>
      <c r="I899" s="150">
        <f t="shared" si="93"/>
        <v>0</v>
      </c>
      <c r="J899" s="204"/>
      <c r="K899" s="260" t="s">
        <v>1054</v>
      </c>
    </row>
    <row r="900" spans="1:11" outlineLevel="1" x14ac:dyDescent="0.2">
      <c r="A900" s="168" t="s">
        <v>413</v>
      </c>
      <c r="B900" s="158" t="s">
        <v>725</v>
      </c>
      <c r="C900" s="208" t="s">
        <v>416</v>
      </c>
      <c r="D900" s="208">
        <v>2</v>
      </c>
      <c r="E900" s="189"/>
      <c r="F900" s="161"/>
      <c r="G900" s="179"/>
      <c r="H900" s="180"/>
      <c r="I900" s="202"/>
      <c r="J900" s="173">
        <f>I901*D900</f>
        <v>0</v>
      </c>
      <c r="K900" s="207"/>
    </row>
    <row r="901" spans="1:11" outlineLevel="1" x14ac:dyDescent="0.2">
      <c r="A901" s="168"/>
      <c r="B901" s="158"/>
      <c r="C901" s="208"/>
      <c r="D901" s="208"/>
      <c r="E901" s="156" t="s">
        <v>472</v>
      </c>
      <c r="F901" s="157" t="s">
        <v>473</v>
      </c>
      <c r="G901" s="179">
        <v>1</v>
      </c>
      <c r="H901" s="180"/>
      <c r="I901" s="150">
        <f t="shared" si="93"/>
        <v>0</v>
      </c>
      <c r="J901" s="191"/>
      <c r="K901" s="282" t="s">
        <v>917</v>
      </c>
    </row>
    <row r="902" spans="1:11" outlineLevel="1" x14ac:dyDescent="0.2">
      <c r="A902" s="168" t="s">
        <v>413</v>
      </c>
      <c r="B902" s="158" t="s">
        <v>724</v>
      </c>
      <c r="C902" s="171" t="s">
        <v>242</v>
      </c>
      <c r="D902" s="169">
        <v>2</v>
      </c>
      <c r="E902" s="170"/>
      <c r="F902" s="158"/>
      <c r="G902" s="171"/>
      <c r="H902" s="180"/>
      <c r="I902" s="172"/>
      <c r="J902" s="173">
        <f>I903*D902</f>
        <v>0</v>
      </c>
      <c r="K902" s="174"/>
    </row>
    <row r="903" spans="1:11" ht="25.5" outlineLevel="1" x14ac:dyDescent="0.2">
      <c r="A903" s="175"/>
      <c r="B903" s="161"/>
      <c r="C903" s="216"/>
      <c r="D903" s="176"/>
      <c r="E903" s="182" t="s">
        <v>243</v>
      </c>
      <c r="F903" s="183" t="s">
        <v>484</v>
      </c>
      <c r="G903" s="179">
        <v>1</v>
      </c>
      <c r="H903" s="180"/>
      <c r="I903" s="150">
        <f>H903*IF(G903="AR", 1, G903)</f>
        <v>0</v>
      </c>
      <c r="J903" s="191"/>
      <c r="K903" s="217"/>
    </row>
    <row r="904" spans="1:11" outlineLevel="1" x14ac:dyDescent="0.2">
      <c r="A904" s="168" t="s">
        <v>413</v>
      </c>
      <c r="B904" s="158" t="s">
        <v>723</v>
      </c>
      <c r="C904" s="171" t="s">
        <v>242</v>
      </c>
      <c r="D904" s="169">
        <v>1</v>
      </c>
      <c r="E904" s="170"/>
      <c r="F904" s="158"/>
      <c r="G904" s="171"/>
      <c r="H904" s="180"/>
      <c r="I904" s="172"/>
      <c r="J904" s="173">
        <f>I905*D904</f>
        <v>0</v>
      </c>
      <c r="K904" s="174"/>
    </row>
    <row r="905" spans="1:11" ht="25.5" outlineLevel="1" x14ac:dyDescent="0.2">
      <c r="A905" s="175"/>
      <c r="B905" s="161"/>
      <c r="C905" s="216"/>
      <c r="D905" s="176"/>
      <c r="E905" s="182" t="s">
        <v>243</v>
      </c>
      <c r="F905" s="183" t="s">
        <v>484</v>
      </c>
      <c r="G905" s="179">
        <v>1</v>
      </c>
      <c r="H905" s="180"/>
      <c r="I905" s="150">
        <f>H905*IF(G905="AR", 1, G905)</f>
        <v>0</v>
      </c>
      <c r="J905" s="191"/>
      <c r="K905" s="217"/>
    </row>
    <row r="906" spans="1:11" outlineLevel="1" x14ac:dyDescent="0.2">
      <c r="A906" s="268" t="s">
        <v>413</v>
      </c>
      <c r="B906" s="263" t="s">
        <v>628</v>
      </c>
      <c r="C906" s="287" t="s">
        <v>417</v>
      </c>
      <c r="D906" s="287">
        <v>10</v>
      </c>
      <c r="E906" s="271"/>
      <c r="F906" s="254"/>
      <c r="G906" s="259"/>
      <c r="H906" s="180"/>
      <c r="I906" s="279"/>
      <c r="J906" s="256"/>
      <c r="K906" s="285" t="s">
        <v>241</v>
      </c>
    </row>
    <row r="907" spans="1:11" ht="25.5" outlineLevel="1" x14ac:dyDescent="0.2">
      <c r="A907" s="268" t="s">
        <v>413</v>
      </c>
      <c r="B907" s="264" t="s">
        <v>726</v>
      </c>
      <c r="C907" s="289" t="s">
        <v>366</v>
      </c>
      <c r="D907" s="289">
        <v>2</v>
      </c>
      <c r="E907" s="278"/>
      <c r="F907" s="264"/>
      <c r="G907" s="262"/>
      <c r="H907" s="149"/>
      <c r="I907" s="253"/>
      <c r="J907" s="249"/>
      <c r="K907" s="285" t="s">
        <v>241</v>
      </c>
    </row>
    <row r="908" spans="1:11" outlineLevel="1" x14ac:dyDescent="0.2">
      <c r="A908" s="168" t="s">
        <v>413</v>
      </c>
      <c r="B908" s="158" t="s">
        <v>727</v>
      </c>
      <c r="C908" s="171" t="s">
        <v>304</v>
      </c>
      <c r="D908" s="169">
        <v>1</v>
      </c>
      <c r="E908" s="170"/>
      <c r="F908" s="158"/>
      <c r="G908" s="171"/>
      <c r="H908" s="180"/>
      <c r="I908" s="172"/>
      <c r="J908" s="203">
        <f>SUM(I909:I913)*D908</f>
        <v>0</v>
      </c>
      <c r="K908" s="174"/>
    </row>
    <row r="909" spans="1:11" outlineLevel="1" x14ac:dyDescent="0.2">
      <c r="A909" s="175"/>
      <c r="B909" s="161"/>
      <c r="C909" s="216"/>
      <c r="D909" s="176"/>
      <c r="E909" s="156" t="s">
        <v>256</v>
      </c>
      <c r="F909" s="157" t="s">
        <v>467</v>
      </c>
      <c r="G909" s="179">
        <v>2</v>
      </c>
      <c r="H909" s="180"/>
      <c r="I909" s="150">
        <f>H909*IF(G909="AR", 1, G909)</f>
        <v>0</v>
      </c>
      <c r="J909" s="151"/>
      <c r="K909" s="217"/>
    </row>
    <row r="910" spans="1:11" ht="25.5" outlineLevel="1" x14ac:dyDescent="0.2">
      <c r="A910" s="175"/>
      <c r="B910" s="161"/>
      <c r="C910" s="216"/>
      <c r="D910" s="176"/>
      <c r="E910" s="182" t="s">
        <v>250</v>
      </c>
      <c r="F910" s="157" t="s">
        <v>251</v>
      </c>
      <c r="G910" s="179">
        <v>2</v>
      </c>
      <c r="H910" s="180"/>
      <c r="I910" s="150">
        <f>H910*IF(G910="AR", 1, G910)</f>
        <v>0</v>
      </c>
      <c r="J910" s="151"/>
      <c r="K910" s="217"/>
    </row>
    <row r="911" spans="1:11" outlineLevel="1" x14ac:dyDescent="0.2">
      <c r="A911" s="175"/>
      <c r="B911" s="161"/>
      <c r="C911" s="216"/>
      <c r="D911" s="176"/>
      <c r="E911" s="182" t="s">
        <v>962</v>
      </c>
      <c r="F911" s="183" t="s">
        <v>963</v>
      </c>
      <c r="G911" s="179">
        <v>1</v>
      </c>
      <c r="H911" s="180"/>
      <c r="I911" s="150">
        <f t="shared" ref="I911:I913" si="94">H911*IF(G911="AR", 1, G911)</f>
        <v>0</v>
      </c>
      <c r="J911" s="204"/>
      <c r="K911" s="217"/>
    </row>
    <row r="912" spans="1:11" outlineLevel="1" x14ac:dyDescent="0.2">
      <c r="A912" s="175"/>
      <c r="B912" s="161"/>
      <c r="C912" s="216"/>
      <c r="D912" s="176"/>
      <c r="E912" s="182" t="s">
        <v>1005</v>
      </c>
      <c r="F912" s="183" t="s">
        <v>1006</v>
      </c>
      <c r="G912" s="179">
        <v>1</v>
      </c>
      <c r="H912" s="180"/>
      <c r="I912" s="150">
        <f t="shared" si="94"/>
        <v>0</v>
      </c>
      <c r="J912" s="204"/>
      <c r="K912" s="217"/>
    </row>
    <row r="913" spans="1:11" outlineLevel="1" x14ac:dyDescent="0.2">
      <c r="A913" s="175"/>
      <c r="B913" s="161"/>
      <c r="C913" s="216"/>
      <c r="D913" s="176"/>
      <c r="E913" s="182" t="s">
        <v>506</v>
      </c>
      <c r="F913" s="157" t="s">
        <v>507</v>
      </c>
      <c r="G913" s="179">
        <v>2</v>
      </c>
      <c r="H913" s="180"/>
      <c r="I913" s="150">
        <f t="shared" si="94"/>
        <v>0</v>
      </c>
      <c r="J913" s="151"/>
      <c r="K913" s="217"/>
    </row>
    <row r="914" spans="1:11" outlineLevel="1" x14ac:dyDescent="0.2">
      <c r="A914" s="268" t="s">
        <v>413</v>
      </c>
      <c r="B914" s="263" t="s">
        <v>729</v>
      </c>
      <c r="C914" s="269" t="s">
        <v>418</v>
      </c>
      <c r="D914" s="269">
        <v>1</v>
      </c>
      <c r="E914" s="271"/>
      <c r="F914" s="254"/>
      <c r="G914" s="259"/>
      <c r="H914" s="180"/>
      <c r="I914" s="279"/>
      <c r="J914" s="256"/>
      <c r="K914" s="257" t="s">
        <v>241</v>
      </c>
    </row>
    <row r="915" spans="1:11" outlineLevel="1" x14ac:dyDescent="0.2">
      <c r="A915" s="268" t="s">
        <v>413</v>
      </c>
      <c r="B915" s="263" t="s">
        <v>728</v>
      </c>
      <c r="C915" s="269" t="s">
        <v>441</v>
      </c>
      <c r="D915" s="270">
        <v>1</v>
      </c>
      <c r="E915" s="271"/>
      <c r="F915" s="254"/>
      <c r="G915" s="259"/>
      <c r="H915" s="180"/>
      <c r="I915" s="279"/>
      <c r="J915" s="249"/>
      <c r="K915" s="257" t="s">
        <v>241</v>
      </c>
    </row>
    <row r="916" spans="1:11" outlineLevel="1" x14ac:dyDescent="0.2">
      <c r="A916" s="268" t="s">
        <v>413</v>
      </c>
      <c r="B916" s="263" t="s">
        <v>731</v>
      </c>
      <c r="C916" s="269" t="s">
        <v>730</v>
      </c>
      <c r="D916" s="269">
        <v>1</v>
      </c>
      <c r="E916" s="271"/>
      <c r="F916" s="254"/>
      <c r="G916" s="259"/>
      <c r="H916" s="180"/>
      <c r="I916" s="279"/>
      <c r="J916" s="256"/>
      <c r="K916" s="257" t="s">
        <v>241</v>
      </c>
    </row>
    <row r="917" spans="1:11" outlineLevel="1" x14ac:dyDescent="0.2">
      <c r="A917" s="168" t="s">
        <v>413</v>
      </c>
      <c r="B917" s="218" t="s">
        <v>563</v>
      </c>
      <c r="C917" s="171" t="s">
        <v>267</v>
      </c>
      <c r="D917" s="171">
        <v>1</v>
      </c>
      <c r="E917" s="219"/>
      <c r="F917" s="220"/>
      <c r="G917" s="171"/>
      <c r="H917" s="180"/>
      <c r="I917" s="172"/>
      <c r="J917" s="203">
        <f>SUM(I918:I918)*D917</f>
        <v>0</v>
      </c>
      <c r="K917" s="217"/>
    </row>
    <row r="918" spans="1:11" ht="25.5" outlineLevel="1" x14ac:dyDescent="0.2">
      <c r="A918" s="221"/>
      <c r="B918" s="178"/>
      <c r="C918" s="216"/>
      <c r="D918" s="216"/>
      <c r="E918" s="222" t="s">
        <v>953</v>
      </c>
      <c r="F918" s="183" t="s">
        <v>954</v>
      </c>
      <c r="G918" s="179">
        <v>1</v>
      </c>
      <c r="H918" s="180"/>
      <c r="I918" s="150">
        <f t="shared" ref="I918" si="95">H918*IF(G918="AR", 1, G918)</f>
        <v>0</v>
      </c>
      <c r="J918" s="204"/>
      <c r="K918" s="217" t="s">
        <v>917</v>
      </c>
    </row>
    <row r="919" spans="1:11" outlineLevel="1" x14ac:dyDescent="0.2">
      <c r="A919" s="268" t="s">
        <v>413</v>
      </c>
      <c r="B919" s="263" t="s">
        <v>732</v>
      </c>
      <c r="C919" s="269" t="s">
        <v>419</v>
      </c>
      <c r="D919" s="270">
        <v>1</v>
      </c>
      <c r="E919" s="271"/>
      <c r="F919" s="254"/>
      <c r="G919" s="259"/>
      <c r="H919" s="180"/>
      <c r="I919" s="279"/>
      <c r="J919" s="256"/>
      <c r="K919" s="257" t="s">
        <v>241</v>
      </c>
    </row>
    <row r="920" spans="1:11" outlineLevel="1" x14ac:dyDescent="0.2">
      <c r="A920" s="168" t="s">
        <v>413</v>
      </c>
      <c r="B920" s="158" t="s">
        <v>733</v>
      </c>
      <c r="C920" s="169" t="s">
        <v>420</v>
      </c>
      <c r="D920" s="169">
        <v>10</v>
      </c>
      <c r="E920" s="170"/>
      <c r="F920" s="158"/>
      <c r="G920" s="171"/>
      <c r="H920" s="180"/>
      <c r="I920" s="172"/>
      <c r="J920" s="173">
        <f>SUM(I921:I930)*D920</f>
        <v>0</v>
      </c>
      <c r="K920" s="174"/>
    </row>
    <row r="921" spans="1:11" outlineLevel="1" x14ac:dyDescent="0.2">
      <c r="A921" s="168"/>
      <c r="B921" s="161"/>
      <c r="C921" s="176"/>
      <c r="D921" s="176"/>
      <c r="E921" s="156" t="s">
        <v>501</v>
      </c>
      <c r="F921" s="157" t="s">
        <v>502</v>
      </c>
      <c r="G921" s="179">
        <v>1</v>
      </c>
      <c r="H921" s="180"/>
      <c r="I921" s="150">
        <f t="shared" ref="I921:I930" si="96">H921*IF(G921="AR", 1, G921)</f>
        <v>0</v>
      </c>
      <c r="J921" s="191"/>
      <c r="K921" s="217"/>
    </row>
    <row r="922" spans="1:11" outlineLevel="1" x14ac:dyDescent="0.2">
      <c r="A922" s="175"/>
      <c r="B922" s="161"/>
      <c r="C922" s="176"/>
      <c r="D922" s="176"/>
      <c r="E922" s="156" t="s">
        <v>297</v>
      </c>
      <c r="F922" s="157" t="s">
        <v>734</v>
      </c>
      <c r="G922" s="179">
        <v>1</v>
      </c>
      <c r="H922" s="180"/>
      <c r="I922" s="150">
        <f t="shared" si="96"/>
        <v>0</v>
      </c>
      <c r="J922" s="191"/>
      <c r="K922" s="217" t="s">
        <v>1094</v>
      </c>
    </row>
    <row r="923" spans="1:11" ht="25.5" outlineLevel="1" x14ac:dyDescent="0.2">
      <c r="A923" s="175"/>
      <c r="B923" s="161"/>
      <c r="C923" s="176"/>
      <c r="D923" s="176"/>
      <c r="E923" s="182" t="s">
        <v>250</v>
      </c>
      <c r="F923" s="183" t="s">
        <v>251</v>
      </c>
      <c r="G923" s="179">
        <v>1</v>
      </c>
      <c r="H923" s="180"/>
      <c r="I923" s="150">
        <f t="shared" si="96"/>
        <v>0</v>
      </c>
      <c r="J923" s="191"/>
      <c r="K923" s="217"/>
    </row>
    <row r="924" spans="1:11" ht="25.5" outlineLevel="1" x14ac:dyDescent="0.2">
      <c r="A924" s="175"/>
      <c r="B924" s="161"/>
      <c r="C924" s="176"/>
      <c r="D924" s="176"/>
      <c r="E924" s="156" t="s">
        <v>243</v>
      </c>
      <c r="F924" s="157" t="s">
        <v>484</v>
      </c>
      <c r="G924" s="179">
        <v>1</v>
      </c>
      <c r="H924" s="180"/>
      <c r="I924" s="150">
        <f t="shared" si="96"/>
        <v>0</v>
      </c>
      <c r="J924" s="191"/>
      <c r="K924" s="217"/>
    </row>
    <row r="925" spans="1:11" outlineLevel="1" x14ac:dyDescent="0.2">
      <c r="A925" s="175"/>
      <c r="B925" s="161"/>
      <c r="C925" s="176"/>
      <c r="D925" s="176"/>
      <c r="E925" s="182" t="s">
        <v>492</v>
      </c>
      <c r="F925" s="183" t="s">
        <v>493</v>
      </c>
      <c r="G925" s="179">
        <v>1</v>
      </c>
      <c r="H925" s="180"/>
      <c r="I925" s="150">
        <f t="shared" si="96"/>
        <v>0</v>
      </c>
      <c r="J925" s="191"/>
      <c r="K925" s="217"/>
    </row>
    <row r="926" spans="1:11" outlineLevel="1" x14ac:dyDescent="0.2">
      <c r="A926" s="175"/>
      <c r="B926" s="161"/>
      <c r="C926" s="176"/>
      <c r="D926" s="176"/>
      <c r="E926" s="182" t="s">
        <v>468</v>
      </c>
      <c r="F926" s="183" t="s">
        <v>469</v>
      </c>
      <c r="G926" s="179">
        <v>1</v>
      </c>
      <c r="H926" s="180"/>
      <c r="I926" s="150">
        <f t="shared" si="96"/>
        <v>0</v>
      </c>
      <c r="J926" s="191"/>
      <c r="K926" s="217"/>
    </row>
    <row r="927" spans="1:11" outlineLevel="1" x14ac:dyDescent="0.2">
      <c r="A927" s="175"/>
      <c r="B927" s="161"/>
      <c r="C927" s="176"/>
      <c r="D927" s="176"/>
      <c r="E927" s="182" t="s">
        <v>276</v>
      </c>
      <c r="F927" s="183" t="s">
        <v>960</v>
      </c>
      <c r="G927" s="179" t="s">
        <v>921</v>
      </c>
      <c r="H927" s="180"/>
      <c r="I927" s="150">
        <f t="shared" si="96"/>
        <v>0</v>
      </c>
      <c r="J927" s="191"/>
      <c r="K927" s="217"/>
    </row>
    <row r="928" spans="1:11" outlineLevel="1" x14ac:dyDescent="0.2">
      <c r="A928" s="175"/>
      <c r="B928" s="161"/>
      <c r="C928" s="176"/>
      <c r="D928" s="176"/>
      <c r="E928" s="182" t="s">
        <v>962</v>
      </c>
      <c r="F928" s="183" t="s">
        <v>963</v>
      </c>
      <c r="G928" s="179">
        <v>1</v>
      </c>
      <c r="H928" s="180"/>
      <c r="I928" s="150">
        <f t="shared" si="96"/>
        <v>0</v>
      </c>
      <c r="J928" s="198"/>
      <c r="K928" s="217"/>
    </row>
    <row r="929" spans="1:11" outlineLevel="1" x14ac:dyDescent="0.2">
      <c r="A929" s="175"/>
      <c r="B929" s="161"/>
      <c r="C929" s="176"/>
      <c r="D929" s="176"/>
      <c r="E929" s="182" t="s">
        <v>1007</v>
      </c>
      <c r="F929" s="183" t="s">
        <v>1008</v>
      </c>
      <c r="G929" s="179">
        <v>1</v>
      </c>
      <c r="H929" s="180"/>
      <c r="I929" s="150">
        <f t="shared" si="96"/>
        <v>0</v>
      </c>
      <c r="J929" s="198"/>
      <c r="K929" s="217"/>
    </row>
    <row r="930" spans="1:11" ht="38.25" outlineLevel="1" x14ac:dyDescent="0.2">
      <c r="A930" s="175"/>
      <c r="B930" s="161"/>
      <c r="C930" s="176"/>
      <c r="D930" s="176"/>
      <c r="E930" s="156" t="s">
        <v>1032</v>
      </c>
      <c r="F930" s="157" t="s">
        <v>657</v>
      </c>
      <c r="G930" s="179">
        <v>1</v>
      </c>
      <c r="H930" s="180"/>
      <c r="I930" s="150">
        <f t="shared" si="96"/>
        <v>0</v>
      </c>
      <c r="J930" s="191"/>
      <c r="K930" s="302" t="s">
        <v>1034</v>
      </c>
    </row>
    <row r="931" spans="1:11" outlineLevel="1" x14ac:dyDescent="0.2">
      <c r="A931" s="168" t="s">
        <v>413</v>
      </c>
      <c r="B931" s="158" t="s">
        <v>735</v>
      </c>
      <c r="C931" s="169" t="s">
        <v>303</v>
      </c>
      <c r="D931" s="169">
        <v>1</v>
      </c>
      <c r="E931" s="170"/>
      <c r="F931" s="158"/>
      <c r="G931" s="171"/>
      <c r="H931" s="180"/>
      <c r="I931" s="172"/>
      <c r="J931" s="173">
        <f>I932*D931</f>
        <v>0</v>
      </c>
      <c r="K931" s="174"/>
    </row>
    <row r="932" spans="1:11" ht="25.5" outlineLevel="1" x14ac:dyDescent="0.2">
      <c r="A932" s="175"/>
      <c r="B932" s="161"/>
      <c r="C932" s="176"/>
      <c r="D932" s="176"/>
      <c r="E932" s="182" t="s">
        <v>243</v>
      </c>
      <c r="F932" s="183" t="s">
        <v>484</v>
      </c>
      <c r="G932" s="179">
        <v>1</v>
      </c>
      <c r="H932" s="180"/>
      <c r="I932" s="150">
        <f>H932*IF(G932="AR", 1, G932)</f>
        <v>0</v>
      </c>
      <c r="J932" s="191"/>
      <c r="K932" s="217"/>
    </row>
    <row r="933" spans="1:11" outlineLevel="1" x14ac:dyDescent="0.2">
      <c r="A933" s="168" t="s">
        <v>413</v>
      </c>
      <c r="B933" s="218" t="s">
        <v>564</v>
      </c>
      <c r="C933" s="171" t="s">
        <v>444</v>
      </c>
      <c r="D933" s="171">
        <v>1</v>
      </c>
      <c r="E933" s="223"/>
      <c r="F933" s="218"/>
      <c r="G933" s="171"/>
      <c r="H933" s="180"/>
      <c r="I933" s="172"/>
      <c r="J933" s="224">
        <f>SUM(I934:I942)*D933</f>
        <v>0</v>
      </c>
      <c r="K933" s="217"/>
    </row>
    <row r="934" spans="1:11" outlineLevel="1" x14ac:dyDescent="0.2">
      <c r="A934" s="221"/>
      <c r="B934" s="178"/>
      <c r="C934" s="216"/>
      <c r="D934" s="216"/>
      <c r="E934" s="177" t="s">
        <v>345</v>
      </c>
      <c r="F934" s="178" t="s">
        <v>346</v>
      </c>
      <c r="G934" s="179">
        <v>1</v>
      </c>
      <c r="H934" s="180"/>
      <c r="I934" s="150">
        <f t="shared" ref="I934:I942" si="97">H934*IF(G934="AR", 1, G934)</f>
        <v>0</v>
      </c>
      <c r="J934" s="198"/>
      <c r="K934" s="217"/>
    </row>
    <row r="935" spans="1:11" ht="25.5" outlineLevel="1" x14ac:dyDescent="0.2">
      <c r="A935" s="221"/>
      <c r="B935" s="178"/>
      <c r="C935" s="216"/>
      <c r="D935" s="216"/>
      <c r="E935" s="177" t="s">
        <v>250</v>
      </c>
      <c r="F935" s="178" t="s">
        <v>251</v>
      </c>
      <c r="G935" s="179">
        <v>1</v>
      </c>
      <c r="H935" s="180"/>
      <c r="I935" s="150">
        <f t="shared" si="97"/>
        <v>0</v>
      </c>
      <c r="J935" s="198"/>
      <c r="K935" s="217"/>
    </row>
    <row r="936" spans="1:11" ht="25.5" outlineLevel="1" x14ac:dyDescent="0.2">
      <c r="A936" s="221"/>
      <c r="B936" s="178"/>
      <c r="C936" s="216"/>
      <c r="D936" s="216"/>
      <c r="E936" s="177" t="s">
        <v>243</v>
      </c>
      <c r="F936" s="178" t="s">
        <v>484</v>
      </c>
      <c r="G936" s="179">
        <v>1</v>
      </c>
      <c r="H936" s="180"/>
      <c r="I936" s="150">
        <f t="shared" ref="I936:I938" si="98">H936*IF(G936="AR", 1, G936)</f>
        <v>0</v>
      </c>
      <c r="J936" s="198"/>
      <c r="K936" s="217"/>
    </row>
    <row r="937" spans="1:11" outlineLevel="1" x14ac:dyDescent="0.2">
      <c r="A937" s="221"/>
      <c r="B937" s="178"/>
      <c r="C937" s="216"/>
      <c r="D937" s="216"/>
      <c r="E937" s="177" t="s">
        <v>492</v>
      </c>
      <c r="F937" s="178" t="s">
        <v>493</v>
      </c>
      <c r="G937" s="179">
        <v>1</v>
      </c>
      <c r="H937" s="180"/>
      <c r="I937" s="150">
        <f t="shared" si="98"/>
        <v>0</v>
      </c>
      <c r="J937" s="198"/>
      <c r="K937" s="217"/>
    </row>
    <row r="938" spans="1:11" outlineLevel="1" x14ac:dyDescent="0.2">
      <c r="A938" s="221"/>
      <c r="B938" s="178"/>
      <c r="C938" s="216"/>
      <c r="D938" s="216"/>
      <c r="E938" s="177" t="s">
        <v>923</v>
      </c>
      <c r="F938" s="178" t="s">
        <v>939</v>
      </c>
      <c r="G938" s="179">
        <v>2</v>
      </c>
      <c r="H938" s="180"/>
      <c r="I938" s="150">
        <f t="shared" si="98"/>
        <v>0</v>
      </c>
      <c r="J938" s="198"/>
      <c r="K938" s="217"/>
    </row>
    <row r="939" spans="1:11" outlineLevel="1" x14ac:dyDescent="0.2">
      <c r="A939" s="221"/>
      <c r="B939" s="178"/>
      <c r="C939" s="216"/>
      <c r="D939" s="216"/>
      <c r="E939" s="177" t="s">
        <v>928</v>
      </c>
      <c r="F939" s="178" t="s">
        <v>927</v>
      </c>
      <c r="G939" s="179">
        <v>1</v>
      </c>
      <c r="H939" s="180"/>
      <c r="I939" s="150">
        <f t="shared" si="97"/>
        <v>0</v>
      </c>
      <c r="J939" s="198"/>
      <c r="K939" s="217"/>
    </row>
    <row r="940" spans="1:11" outlineLevel="1" x14ac:dyDescent="0.2">
      <c r="A940" s="221"/>
      <c r="B940" s="178"/>
      <c r="C940" s="216"/>
      <c r="D940" s="216"/>
      <c r="E940" s="177" t="s">
        <v>924</v>
      </c>
      <c r="F940" s="178" t="s">
        <v>922</v>
      </c>
      <c r="G940" s="179">
        <v>2</v>
      </c>
      <c r="H940" s="180"/>
      <c r="I940" s="150">
        <f t="shared" si="97"/>
        <v>0</v>
      </c>
      <c r="J940" s="198"/>
      <c r="K940" s="217"/>
    </row>
    <row r="941" spans="1:11" ht="25.5" outlineLevel="1" x14ac:dyDescent="0.2">
      <c r="A941" s="221"/>
      <c r="B941" s="178"/>
      <c r="C941" s="216"/>
      <c r="D941" s="216"/>
      <c r="E941" s="177" t="s">
        <v>489</v>
      </c>
      <c r="F941" s="178" t="s">
        <v>490</v>
      </c>
      <c r="G941" s="179">
        <v>1</v>
      </c>
      <c r="H941" s="180"/>
      <c r="I941" s="150">
        <f t="shared" si="97"/>
        <v>0</v>
      </c>
      <c r="J941" s="198"/>
      <c r="K941" s="217"/>
    </row>
    <row r="942" spans="1:11" outlineLevel="1" x14ac:dyDescent="0.2">
      <c r="A942" s="221"/>
      <c r="B942" s="178"/>
      <c r="C942" s="216"/>
      <c r="D942" s="216"/>
      <c r="E942" s="182" t="s">
        <v>487</v>
      </c>
      <c r="F942" s="183" t="s">
        <v>488</v>
      </c>
      <c r="G942" s="179">
        <v>7</v>
      </c>
      <c r="H942" s="180"/>
      <c r="I942" s="150">
        <f t="shared" si="97"/>
        <v>0</v>
      </c>
      <c r="J942" s="198"/>
      <c r="K942" s="217" t="s">
        <v>1061</v>
      </c>
    </row>
    <row r="943" spans="1:11" outlineLevel="1" x14ac:dyDescent="0.2">
      <c r="A943" s="268" t="s">
        <v>413</v>
      </c>
      <c r="B943" s="263" t="s">
        <v>877</v>
      </c>
      <c r="C943" s="269" t="s">
        <v>315</v>
      </c>
      <c r="D943" s="269">
        <v>1</v>
      </c>
      <c r="E943" s="271"/>
      <c r="F943" s="254"/>
      <c r="G943" s="259"/>
      <c r="H943" s="180"/>
      <c r="I943" s="279"/>
      <c r="J943" s="256"/>
      <c r="K943" s="257" t="s">
        <v>241</v>
      </c>
    </row>
    <row r="944" spans="1:11" outlineLevel="1" x14ac:dyDescent="0.2">
      <c r="A944" s="168" t="s">
        <v>413</v>
      </c>
      <c r="B944" s="158" t="s">
        <v>736</v>
      </c>
      <c r="C944" s="171" t="s">
        <v>650</v>
      </c>
      <c r="D944" s="169">
        <v>2</v>
      </c>
      <c r="E944" s="170"/>
      <c r="F944" s="158"/>
      <c r="G944" s="171"/>
      <c r="H944" s="180"/>
      <c r="I944" s="172"/>
      <c r="J944" s="172">
        <f>SUM(I945:I952)*D944</f>
        <v>0</v>
      </c>
      <c r="K944" s="174"/>
    </row>
    <row r="945" spans="1:11" outlineLevel="1" x14ac:dyDescent="0.2">
      <c r="A945" s="175"/>
      <c r="B945" s="161"/>
      <c r="C945" s="216"/>
      <c r="D945" s="176"/>
      <c r="E945" s="156" t="s">
        <v>501</v>
      </c>
      <c r="F945" s="157" t="s">
        <v>502</v>
      </c>
      <c r="G945" s="179">
        <v>1</v>
      </c>
      <c r="H945" s="180"/>
      <c r="I945" s="150">
        <f t="shared" ref="I945:I952" si="99">H945*IF(G945="AR", 1, G945)</f>
        <v>0</v>
      </c>
      <c r="J945" s="204"/>
      <c r="K945" s="217"/>
    </row>
    <row r="946" spans="1:11" ht="25.5" outlineLevel="1" x14ac:dyDescent="0.2">
      <c r="A946" s="175"/>
      <c r="B946" s="161"/>
      <c r="C946" s="216"/>
      <c r="D946" s="176"/>
      <c r="E946" s="156" t="s">
        <v>482</v>
      </c>
      <c r="F946" s="157" t="s">
        <v>483</v>
      </c>
      <c r="G946" s="179">
        <v>1</v>
      </c>
      <c r="H946" s="180"/>
      <c r="I946" s="150">
        <f t="shared" si="99"/>
        <v>0</v>
      </c>
      <c r="J946" s="204"/>
      <c r="K946" s="217"/>
    </row>
    <row r="947" spans="1:11" ht="25.5" outlineLevel="1" x14ac:dyDescent="0.2">
      <c r="A947" s="175"/>
      <c r="B947" s="161"/>
      <c r="C947" s="216"/>
      <c r="D947" s="176"/>
      <c r="E947" s="156" t="s">
        <v>385</v>
      </c>
      <c r="F947" s="157" t="s">
        <v>386</v>
      </c>
      <c r="G947" s="179">
        <v>1</v>
      </c>
      <c r="H947" s="180"/>
      <c r="I947" s="150">
        <f t="shared" si="99"/>
        <v>0</v>
      </c>
      <c r="J947" s="151"/>
      <c r="K947" s="217"/>
    </row>
    <row r="948" spans="1:11" ht="25.5" outlineLevel="1" x14ac:dyDescent="0.2">
      <c r="A948" s="175"/>
      <c r="B948" s="161"/>
      <c r="C948" s="216"/>
      <c r="D948" s="176"/>
      <c r="E948" s="156" t="s">
        <v>306</v>
      </c>
      <c r="F948" s="157" t="s">
        <v>903</v>
      </c>
      <c r="G948" s="179">
        <v>1</v>
      </c>
      <c r="H948" s="180"/>
      <c r="I948" s="150">
        <f t="shared" si="99"/>
        <v>0</v>
      </c>
      <c r="J948" s="151"/>
      <c r="K948" s="217"/>
    </row>
    <row r="949" spans="1:11" ht="25.5" outlineLevel="1" x14ac:dyDescent="0.2">
      <c r="A949" s="175"/>
      <c r="B949" s="161"/>
      <c r="C949" s="216"/>
      <c r="D949" s="176"/>
      <c r="E949" s="156" t="s">
        <v>243</v>
      </c>
      <c r="F949" s="157" t="s">
        <v>484</v>
      </c>
      <c r="G949" s="179">
        <v>1</v>
      </c>
      <c r="H949" s="180"/>
      <c r="I949" s="150">
        <f t="shared" si="99"/>
        <v>0</v>
      </c>
      <c r="J949" s="151"/>
      <c r="K949" s="217"/>
    </row>
    <row r="950" spans="1:11" ht="25.5" outlineLevel="1" x14ac:dyDescent="0.2">
      <c r="A950" s="175"/>
      <c r="B950" s="161"/>
      <c r="C950" s="216"/>
      <c r="D950" s="176"/>
      <c r="E950" s="156" t="s">
        <v>504</v>
      </c>
      <c r="F950" s="157" t="s">
        <v>505</v>
      </c>
      <c r="G950" s="179">
        <v>1</v>
      </c>
      <c r="H950" s="180"/>
      <c r="I950" s="150">
        <f t="shared" si="99"/>
        <v>0</v>
      </c>
      <c r="J950" s="151"/>
      <c r="K950" s="217"/>
    </row>
    <row r="951" spans="1:11" outlineLevel="1" x14ac:dyDescent="0.2">
      <c r="A951" s="175"/>
      <c r="B951" s="161"/>
      <c r="C951" s="216"/>
      <c r="D951" s="176"/>
      <c r="E951" s="156" t="s">
        <v>652</v>
      </c>
      <c r="F951" s="157" t="s">
        <v>653</v>
      </c>
      <c r="G951" s="179">
        <v>1</v>
      </c>
      <c r="H951" s="180"/>
      <c r="I951" s="150">
        <f t="shared" si="99"/>
        <v>0</v>
      </c>
      <c r="J951" s="151"/>
      <c r="K951" s="217"/>
    </row>
    <row r="952" spans="1:11" outlineLevel="1" x14ac:dyDescent="0.2">
      <c r="A952" s="175"/>
      <c r="B952" s="161"/>
      <c r="C952" s="216"/>
      <c r="D952" s="176"/>
      <c r="E952" s="156" t="s">
        <v>654</v>
      </c>
      <c r="F952" s="157" t="s">
        <v>655</v>
      </c>
      <c r="G952" s="179">
        <v>1</v>
      </c>
      <c r="H952" s="180"/>
      <c r="I952" s="150">
        <f t="shared" si="99"/>
        <v>0</v>
      </c>
      <c r="J952" s="151"/>
      <c r="K952" s="217"/>
    </row>
    <row r="953" spans="1:11" outlineLevel="1" x14ac:dyDescent="0.2">
      <c r="A953" s="168" t="s">
        <v>413</v>
      </c>
      <c r="B953" s="158" t="s">
        <v>499</v>
      </c>
      <c r="C953" s="171" t="s">
        <v>305</v>
      </c>
      <c r="D953" s="169">
        <v>5</v>
      </c>
      <c r="E953" s="170"/>
      <c r="F953" s="158"/>
      <c r="G953" s="171"/>
      <c r="H953" s="180"/>
      <c r="I953" s="172"/>
      <c r="J953" s="172">
        <f>SUM(I954:I961)*D953</f>
        <v>0</v>
      </c>
      <c r="K953" s="174"/>
    </row>
    <row r="954" spans="1:11" outlineLevel="1" x14ac:dyDescent="0.2">
      <c r="A954" s="175"/>
      <c r="B954" s="161"/>
      <c r="C954" s="216"/>
      <c r="D954" s="176"/>
      <c r="E954" s="156" t="s">
        <v>501</v>
      </c>
      <c r="F954" s="157" t="s">
        <v>502</v>
      </c>
      <c r="G954" s="179">
        <v>1</v>
      </c>
      <c r="H954" s="180"/>
      <c r="I954" s="150">
        <f t="shared" ref="I954:I961" si="100">H954*IF(G954="AR", 1, G954)</f>
        <v>0</v>
      </c>
      <c r="J954" s="204"/>
      <c r="K954" s="217"/>
    </row>
    <row r="955" spans="1:11" ht="25.5" outlineLevel="1" x14ac:dyDescent="0.2">
      <c r="A955" s="175"/>
      <c r="B955" s="161"/>
      <c r="C955" s="216"/>
      <c r="D955" s="176"/>
      <c r="E955" s="156" t="s">
        <v>482</v>
      </c>
      <c r="F955" s="157" t="s">
        <v>483</v>
      </c>
      <c r="G955" s="179">
        <v>1</v>
      </c>
      <c r="H955" s="180"/>
      <c r="I955" s="150">
        <f t="shared" si="100"/>
        <v>0</v>
      </c>
      <c r="J955" s="204"/>
      <c r="K955" s="217"/>
    </row>
    <row r="956" spans="1:11" ht="25.5" outlineLevel="1" x14ac:dyDescent="0.2">
      <c r="A956" s="175"/>
      <c r="B956" s="161"/>
      <c r="C956" s="216"/>
      <c r="D956" s="176"/>
      <c r="E956" s="156" t="s">
        <v>385</v>
      </c>
      <c r="F956" s="157" t="s">
        <v>386</v>
      </c>
      <c r="G956" s="179">
        <v>1</v>
      </c>
      <c r="H956" s="180"/>
      <c r="I956" s="150">
        <f t="shared" si="100"/>
        <v>0</v>
      </c>
      <c r="J956" s="151"/>
      <c r="K956" s="217"/>
    </row>
    <row r="957" spans="1:11" ht="25.5" outlineLevel="1" x14ac:dyDescent="0.2">
      <c r="A957" s="175"/>
      <c r="B957" s="161"/>
      <c r="C957" s="216"/>
      <c r="D957" s="176"/>
      <c r="E957" s="156" t="s">
        <v>306</v>
      </c>
      <c r="F957" s="157" t="s">
        <v>503</v>
      </c>
      <c r="G957" s="179">
        <v>1</v>
      </c>
      <c r="H957" s="180"/>
      <c r="I957" s="150">
        <f t="shared" si="100"/>
        <v>0</v>
      </c>
      <c r="J957" s="151"/>
      <c r="K957" s="217"/>
    </row>
    <row r="958" spans="1:11" ht="25.5" outlineLevel="1" x14ac:dyDescent="0.2">
      <c r="A958" s="175"/>
      <c r="B958" s="161"/>
      <c r="C958" s="216"/>
      <c r="D958" s="176"/>
      <c r="E958" s="156" t="s">
        <v>243</v>
      </c>
      <c r="F958" s="157" t="s">
        <v>484</v>
      </c>
      <c r="G958" s="179">
        <v>1</v>
      </c>
      <c r="H958" s="180"/>
      <c r="I958" s="150">
        <f t="shared" si="100"/>
        <v>0</v>
      </c>
      <c r="J958" s="151"/>
      <c r="K958" s="217"/>
    </row>
    <row r="959" spans="1:11" ht="25.5" outlineLevel="1" x14ac:dyDescent="0.2">
      <c r="A959" s="175"/>
      <c r="B959" s="161"/>
      <c r="C959" s="216"/>
      <c r="D959" s="176"/>
      <c r="E959" s="156" t="s">
        <v>504</v>
      </c>
      <c r="F959" s="157" t="s">
        <v>505</v>
      </c>
      <c r="G959" s="179">
        <v>1</v>
      </c>
      <c r="H959" s="180"/>
      <c r="I959" s="150">
        <f t="shared" si="100"/>
        <v>0</v>
      </c>
      <c r="J959" s="151"/>
      <c r="K959" s="217"/>
    </row>
    <row r="960" spans="1:11" outlineLevel="1" x14ac:dyDescent="0.2">
      <c r="A960" s="175"/>
      <c r="B960" s="161"/>
      <c r="C960" s="216"/>
      <c r="D960" s="176"/>
      <c r="E960" s="156" t="s">
        <v>506</v>
      </c>
      <c r="F960" s="157" t="s">
        <v>507</v>
      </c>
      <c r="G960" s="179">
        <v>1</v>
      </c>
      <c r="H960" s="180"/>
      <c r="I960" s="150">
        <f t="shared" si="100"/>
        <v>0</v>
      </c>
      <c r="J960" s="151"/>
      <c r="K960" s="217"/>
    </row>
    <row r="961" spans="1:11" outlineLevel="1" x14ac:dyDescent="0.2">
      <c r="A961" s="175"/>
      <c r="B961" s="161"/>
      <c r="C961" s="216"/>
      <c r="D961" s="176"/>
      <c r="E961" s="156" t="s">
        <v>508</v>
      </c>
      <c r="F961" s="157" t="s">
        <v>509</v>
      </c>
      <c r="G961" s="179">
        <v>1</v>
      </c>
      <c r="H961" s="180"/>
      <c r="I961" s="150">
        <f t="shared" si="100"/>
        <v>0</v>
      </c>
      <c r="J961" s="151"/>
      <c r="K961" s="217"/>
    </row>
    <row r="962" spans="1:11" outlineLevel="1" x14ac:dyDescent="0.2">
      <c r="A962" s="168" t="s">
        <v>413</v>
      </c>
      <c r="B962" s="158" t="s">
        <v>545</v>
      </c>
      <c r="C962" s="171" t="s">
        <v>305</v>
      </c>
      <c r="D962" s="169">
        <v>2</v>
      </c>
      <c r="E962" s="170"/>
      <c r="F962" s="158"/>
      <c r="G962" s="171"/>
      <c r="H962" s="180"/>
      <c r="I962" s="172"/>
      <c r="J962" s="172">
        <f>SUM(I963:I975)*D962</f>
        <v>0</v>
      </c>
      <c r="K962" s="174"/>
    </row>
    <row r="963" spans="1:11" outlineLevel="1" x14ac:dyDescent="0.2">
      <c r="A963" s="175"/>
      <c r="B963" s="161"/>
      <c r="C963" s="216"/>
      <c r="D963" s="176"/>
      <c r="E963" s="156" t="s">
        <v>501</v>
      </c>
      <c r="F963" s="157" t="s">
        <v>502</v>
      </c>
      <c r="G963" s="179">
        <v>1</v>
      </c>
      <c r="H963" s="180"/>
      <c r="I963" s="150">
        <f t="shared" ref="I963:I975" si="101">H963*IF(G963="AR", 1, G963)</f>
        <v>0</v>
      </c>
      <c r="J963" s="204"/>
      <c r="K963" s="217"/>
    </row>
    <row r="964" spans="1:11" ht="25.5" outlineLevel="1" x14ac:dyDescent="0.2">
      <c r="A964" s="175"/>
      <c r="B964" s="161"/>
      <c r="C964" s="216"/>
      <c r="D964" s="176"/>
      <c r="E964" s="156" t="s">
        <v>482</v>
      </c>
      <c r="F964" s="157" t="s">
        <v>483</v>
      </c>
      <c r="G964" s="179">
        <v>1</v>
      </c>
      <c r="H964" s="180"/>
      <c r="I964" s="150">
        <f t="shared" si="101"/>
        <v>0</v>
      </c>
      <c r="J964" s="204"/>
      <c r="K964" s="217"/>
    </row>
    <row r="965" spans="1:11" ht="25.5" outlineLevel="1" x14ac:dyDescent="0.2">
      <c r="A965" s="175"/>
      <c r="B965" s="161"/>
      <c r="C965" s="216"/>
      <c r="D965" s="176"/>
      <c r="E965" s="156" t="s">
        <v>385</v>
      </c>
      <c r="F965" s="157" t="s">
        <v>386</v>
      </c>
      <c r="G965" s="179">
        <v>1</v>
      </c>
      <c r="H965" s="180"/>
      <c r="I965" s="150">
        <f t="shared" si="101"/>
        <v>0</v>
      </c>
      <c r="J965" s="151"/>
      <c r="K965" s="217"/>
    </row>
    <row r="966" spans="1:11" ht="25.5" outlineLevel="1" x14ac:dyDescent="0.2">
      <c r="A966" s="175"/>
      <c r="B966" s="161"/>
      <c r="C966" s="216"/>
      <c r="D966" s="176"/>
      <c r="E966" s="156" t="s">
        <v>306</v>
      </c>
      <c r="F966" s="157" t="s">
        <v>503</v>
      </c>
      <c r="G966" s="179">
        <v>1</v>
      </c>
      <c r="H966" s="180"/>
      <c r="I966" s="150">
        <f t="shared" si="101"/>
        <v>0</v>
      </c>
      <c r="J966" s="151"/>
      <c r="K966" s="217"/>
    </row>
    <row r="967" spans="1:11" ht="25.5" outlineLevel="1" x14ac:dyDescent="0.2">
      <c r="A967" s="175"/>
      <c r="B967" s="161"/>
      <c r="C967" s="216"/>
      <c r="D967" s="176"/>
      <c r="E967" s="156" t="s">
        <v>243</v>
      </c>
      <c r="F967" s="157" t="s">
        <v>484</v>
      </c>
      <c r="G967" s="179">
        <v>1</v>
      </c>
      <c r="H967" s="180"/>
      <c r="I967" s="150">
        <f t="shared" si="101"/>
        <v>0</v>
      </c>
      <c r="J967" s="151"/>
      <c r="K967" s="217"/>
    </row>
    <row r="968" spans="1:11" ht="25.5" outlineLevel="1" x14ac:dyDescent="0.2">
      <c r="A968" s="175"/>
      <c r="B968" s="161"/>
      <c r="C968" s="216"/>
      <c r="D968" s="176"/>
      <c r="E968" s="156" t="s">
        <v>504</v>
      </c>
      <c r="F968" s="157" t="s">
        <v>505</v>
      </c>
      <c r="G968" s="179">
        <v>1</v>
      </c>
      <c r="H968" s="180"/>
      <c r="I968" s="150">
        <f t="shared" si="101"/>
        <v>0</v>
      </c>
      <c r="J968" s="151"/>
      <c r="K968" s="217"/>
    </row>
    <row r="969" spans="1:11" outlineLevel="1" x14ac:dyDescent="0.2">
      <c r="A969" s="175"/>
      <c r="B969" s="161"/>
      <c r="C969" s="216"/>
      <c r="D969" s="176"/>
      <c r="E969" s="156" t="s">
        <v>506</v>
      </c>
      <c r="F969" s="157" t="s">
        <v>507</v>
      </c>
      <c r="G969" s="179">
        <v>1</v>
      </c>
      <c r="H969" s="180"/>
      <c r="I969" s="150">
        <f t="shared" si="101"/>
        <v>0</v>
      </c>
      <c r="J969" s="151"/>
      <c r="K969" s="217"/>
    </row>
    <row r="970" spans="1:11" outlineLevel="1" x14ac:dyDescent="0.2">
      <c r="A970" s="175"/>
      <c r="B970" s="161"/>
      <c r="C970" s="216"/>
      <c r="D970" s="176"/>
      <c r="E970" s="156" t="s">
        <v>508</v>
      </c>
      <c r="F970" s="157" t="s">
        <v>509</v>
      </c>
      <c r="G970" s="179">
        <v>1</v>
      </c>
      <c r="H970" s="180"/>
      <c r="I970" s="150">
        <f t="shared" si="101"/>
        <v>0</v>
      </c>
      <c r="J970" s="151"/>
      <c r="K970" s="217"/>
    </row>
    <row r="971" spans="1:11" outlineLevel="1" x14ac:dyDescent="0.2">
      <c r="A971" s="175"/>
      <c r="B971" s="161"/>
      <c r="C971" s="216"/>
      <c r="D971" s="176"/>
      <c r="E971" s="177" t="s">
        <v>384</v>
      </c>
      <c r="F971" s="178" t="s">
        <v>707</v>
      </c>
      <c r="G971" s="179">
        <v>1</v>
      </c>
      <c r="H971" s="180"/>
      <c r="I971" s="150">
        <f t="shared" si="101"/>
        <v>0</v>
      </c>
      <c r="J971" s="204"/>
      <c r="K971" s="217"/>
    </row>
    <row r="972" spans="1:11" ht="25.5" outlineLevel="1" x14ac:dyDescent="0.2">
      <c r="A972" s="175"/>
      <c r="B972" s="161"/>
      <c r="C972" s="216"/>
      <c r="D972" s="176"/>
      <c r="E972" s="189" t="s">
        <v>387</v>
      </c>
      <c r="F972" s="161" t="s">
        <v>708</v>
      </c>
      <c r="G972" s="179">
        <v>1</v>
      </c>
      <c r="H972" s="180"/>
      <c r="I972" s="150">
        <f t="shared" si="101"/>
        <v>0</v>
      </c>
      <c r="J972" s="151"/>
      <c r="K972" s="217"/>
    </row>
    <row r="973" spans="1:11" ht="25.5" outlineLevel="1" x14ac:dyDescent="0.2">
      <c r="A973" s="175"/>
      <c r="B973" s="161"/>
      <c r="C973" s="216"/>
      <c r="D973" s="176"/>
      <c r="E973" s="177" t="s">
        <v>388</v>
      </c>
      <c r="F973" s="178" t="s">
        <v>709</v>
      </c>
      <c r="G973" s="179">
        <v>1</v>
      </c>
      <c r="H973" s="180"/>
      <c r="I973" s="150">
        <f t="shared" si="101"/>
        <v>0</v>
      </c>
      <c r="J973" s="204"/>
      <c r="K973" s="217"/>
    </row>
    <row r="974" spans="1:11" ht="25.5" outlineLevel="1" x14ac:dyDescent="0.2">
      <c r="A974" s="175"/>
      <c r="B974" s="161"/>
      <c r="C974" s="216"/>
      <c r="D974" s="176"/>
      <c r="E974" s="177" t="s">
        <v>389</v>
      </c>
      <c r="F974" s="178" t="s">
        <v>710</v>
      </c>
      <c r="G974" s="179">
        <v>1</v>
      </c>
      <c r="H974" s="180"/>
      <c r="I974" s="150">
        <f t="shared" si="101"/>
        <v>0</v>
      </c>
      <c r="J974" s="204"/>
      <c r="K974" s="217"/>
    </row>
    <row r="975" spans="1:11" outlineLevel="1" x14ac:dyDescent="0.2">
      <c r="A975" s="175"/>
      <c r="B975" s="161"/>
      <c r="C975" s="216"/>
      <c r="D975" s="176"/>
      <c r="E975" s="177" t="s">
        <v>711</v>
      </c>
      <c r="F975" s="178" t="s">
        <v>712</v>
      </c>
      <c r="G975" s="179">
        <v>1</v>
      </c>
      <c r="H975" s="180"/>
      <c r="I975" s="150">
        <f t="shared" si="101"/>
        <v>0</v>
      </c>
      <c r="J975" s="151"/>
      <c r="K975" s="217"/>
    </row>
    <row r="976" spans="1:11" ht="25.5" outlineLevel="1" x14ac:dyDescent="0.2">
      <c r="A976" s="168" t="s">
        <v>413</v>
      </c>
      <c r="B976" s="158" t="s">
        <v>737</v>
      </c>
      <c r="C976" s="171" t="s">
        <v>424</v>
      </c>
      <c r="D976" s="169">
        <v>3</v>
      </c>
      <c r="E976" s="170"/>
      <c r="F976" s="158"/>
      <c r="G976" s="171"/>
      <c r="H976" s="180"/>
      <c r="I976" s="172"/>
      <c r="J976" s="173">
        <f>SUM(I977:I991)*D976</f>
        <v>0</v>
      </c>
      <c r="K976" s="174"/>
    </row>
    <row r="977" spans="1:15" ht="25.5" outlineLevel="1" x14ac:dyDescent="0.2">
      <c r="A977" s="175"/>
      <c r="B977" s="161"/>
      <c r="C977" s="216"/>
      <c r="D977" s="176"/>
      <c r="E977" s="177" t="s">
        <v>597</v>
      </c>
      <c r="F977" s="178" t="s">
        <v>598</v>
      </c>
      <c r="G977" s="179">
        <v>1</v>
      </c>
      <c r="H977" s="180"/>
      <c r="I977" s="150">
        <f t="shared" ref="I977:I987" si="102">H977*IF(G977="AR", 1, G977)</f>
        <v>0</v>
      </c>
      <c r="J977" s="191"/>
      <c r="K977" s="217"/>
    </row>
    <row r="978" spans="1:15" outlineLevel="1" x14ac:dyDescent="0.2">
      <c r="A978" s="175"/>
      <c r="B978" s="161"/>
      <c r="C978" s="216"/>
      <c r="D978" s="176"/>
      <c r="E978" s="177" t="s">
        <v>421</v>
      </c>
      <c r="F978" s="178" t="s">
        <v>738</v>
      </c>
      <c r="G978" s="179">
        <v>2</v>
      </c>
      <c r="H978" s="180"/>
      <c r="I978" s="150">
        <f t="shared" si="102"/>
        <v>0</v>
      </c>
      <c r="J978" s="191"/>
      <c r="K978" s="217"/>
    </row>
    <row r="979" spans="1:15" ht="25.5" outlineLevel="1" x14ac:dyDescent="0.2">
      <c r="A979" s="175"/>
      <c r="B979" s="161"/>
      <c r="C979" s="176"/>
      <c r="D979" s="176"/>
      <c r="E979" s="156" t="s">
        <v>1032</v>
      </c>
      <c r="F979" s="157" t="s">
        <v>657</v>
      </c>
      <c r="G979" s="179">
        <v>1</v>
      </c>
      <c r="H979" s="180"/>
      <c r="I979" s="150">
        <f t="shared" si="102"/>
        <v>0</v>
      </c>
      <c r="J979" s="191"/>
      <c r="K979" s="309" t="s">
        <v>1033</v>
      </c>
    </row>
    <row r="980" spans="1:15" outlineLevel="1" x14ac:dyDescent="0.2">
      <c r="A980" s="175"/>
      <c r="B980" s="161"/>
      <c r="C980" s="216"/>
      <c r="D980" s="176"/>
      <c r="E980" s="177" t="s">
        <v>276</v>
      </c>
      <c r="F980" s="178" t="s">
        <v>960</v>
      </c>
      <c r="G980" s="179">
        <v>10</v>
      </c>
      <c r="H980" s="180"/>
      <c r="I980" s="150">
        <f t="shared" si="102"/>
        <v>0</v>
      </c>
      <c r="J980" s="191"/>
      <c r="K980" s="217" t="s">
        <v>1095</v>
      </c>
    </row>
    <row r="981" spans="1:15" ht="25.5" outlineLevel="1" x14ac:dyDescent="0.2">
      <c r="A981" s="175"/>
      <c r="B981" s="161"/>
      <c r="C981" s="216"/>
      <c r="D981" s="176"/>
      <c r="E981" s="177" t="s">
        <v>250</v>
      </c>
      <c r="F981" s="178" t="s">
        <v>251</v>
      </c>
      <c r="G981" s="179">
        <v>1</v>
      </c>
      <c r="H981" s="180"/>
      <c r="I981" s="150">
        <f t="shared" ref="I981:I983" si="103">H981*IF(G981="AR", 1, G981)</f>
        <v>0</v>
      </c>
      <c r="J981" s="191"/>
      <c r="K981" s="217"/>
    </row>
    <row r="982" spans="1:15" ht="25.5" outlineLevel="1" x14ac:dyDescent="0.2">
      <c r="A982" s="175"/>
      <c r="B982" s="161"/>
      <c r="C982" s="216"/>
      <c r="D982" s="176"/>
      <c r="E982" s="189" t="s">
        <v>243</v>
      </c>
      <c r="F982" s="161" t="s">
        <v>484</v>
      </c>
      <c r="G982" s="179">
        <v>1</v>
      </c>
      <c r="H982" s="180"/>
      <c r="I982" s="150">
        <f t="shared" si="103"/>
        <v>0</v>
      </c>
      <c r="J982" s="191"/>
      <c r="K982" s="217"/>
    </row>
    <row r="983" spans="1:15" outlineLevel="1" x14ac:dyDescent="0.2">
      <c r="A983" s="175"/>
      <c r="B983" s="161"/>
      <c r="C983" s="216"/>
      <c r="D983" s="176"/>
      <c r="E983" s="177" t="s">
        <v>923</v>
      </c>
      <c r="F983" s="178" t="s">
        <v>925</v>
      </c>
      <c r="G983" s="179">
        <v>2</v>
      </c>
      <c r="H983" s="180"/>
      <c r="I983" s="150">
        <f t="shared" si="103"/>
        <v>0</v>
      </c>
      <c r="J983" s="191"/>
      <c r="K983" s="217"/>
    </row>
    <row r="984" spans="1:15" outlineLevel="1" x14ac:dyDescent="0.2">
      <c r="A984" s="175"/>
      <c r="B984" s="161"/>
      <c r="C984" s="216"/>
      <c r="D984" s="176"/>
      <c r="E984" s="189" t="s">
        <v>928</v>
      </c>
      <c r="F984" s="161" t="s">
        <v>927</v>
      </c>
      <c r="G984" s="179">
        <v>1</v>
      </c>
      <c r="H984" s="180"/>
      <c r="I984" s="150">
        <f>H984*IF(G984="AR", 1, G984)</f>
        <v>0</v>
      </c>
      <c r="J984" s="151"/>
      <c r="K984" s="217"/>
      <c r="O984" s="2" t="s">
        <v>1066</v>
      </c>
    </row>
    <row r="985" spans="1:15" outlineLevel="1" x14ac:dyDescent="0.2">
      <c r="A985" s="175"/>
      <c r="B985" s="161"/>
      <c r="C985" s="216"/>
      <c r="D985" s="176"/>
      <c r="E985" s="189" t="s">
        <v>924</v>
      </c>
      <c r="F985" s="161" t="s">
        <v>922</v>
      </c>
      <c r="G985" s="179">
        <v>3</v>
      </c>
      <c r="H985" s="180"/>
      <c r="I985" s="150">
        <f t="shared" si="102"/>
        <v>0</v>
      </c>
      <c r="J985" s="191"/>
      <c r="K985" s="217"/>
    </row>
    <row r="986" spans="1:15" outlineLevel="1" x14ac:dyDescent="0.2">
      <c r="A986" s="175"/>
      <c r="B986" s="161"/>
      <c r="C986" s="216"/>
      <c r="D986" s="176"/>
      <c r="E986" s="177" t="s">
        <v>487</v>
      </c>
      <c r="F986" s="178" t="s">
        <v>488</v>
      </c>
      <c r="G986" s="179">
        <v>1</v>
      </c>
      <c r="H986" s="180"/>
      <c r="I986" s="150">
        <f t="shared" si="102"/>
        <v>0</v>
      </c>
      <c r="J986" s="198"/>
      <c r="K986" s="217" t="s">
        <v>1042</v>
      </c>
    </row>
    <row r="987" spans="1:15" outlineLevel="1" x14ac:dyDescent="0.2">
      <c r="A987" s="175"/>
      <c r="B987" s="161"/>
      <c r="C987" s="216"/>
      <c r="D987" s="176"/>
      <c r="E987" s="177" t="s">
        <v>739</v>
      </c>
      <c r="F987" s="178" t="s">
        <v>740</v>
      </c>
      <c r="G987" s="179">
        <v>1</v>
      </c>
      <c r="H987" s="180"/>
      <c r="I987" s="150">
        <f t="shared" si="102"/>
        <v>0</v>
      </c>
      <c r="J987" s="191"/>
      <c r="K987" s="217"/>
    </row>
    <row r="988" spans="1:15" outlineLevel="1" x14ac:dyDescent="0.2">
      <c r="A988" s="175"/>
      <c r="B988" s="161"/>
      <c r="C988" s="216"/>
      <c r="D988" s="176"/>
      <c r="E988" s="177" t="s">
        <v>929</v>
      </c>
      <c r="F988" s="178" t="s">
        <v>1026</v>
      </c>
      <c r="G988" s="179">
        <v>1</v>
      </c>
      <c r="H988" s="180"/>
      <c r="I988" s="150">
        <f>H988*IF(G988="AR", 1, G988)</f>
        <v>0</v>
      </c>
      <c r="J988" s="204"/>
      <c r="K988" s="217"/>
    </row>
    <row r="989" spans="1:15" outlineLevel="1" x14ac:dyDescent="0.2">
      <c r="A989" s="175"/>
      <c r="B989" s="161"/>
      <c r="C989" s="216"/>
      <c r="D989" s="176"/>
      <c r="E989" s="177" t="s">
        <v>962</v>
      </c>
      <c r="F989" s="178" t="s">
        <v>963</v>
      </c>
      <c r="G989" s="179">
        <v>1</v>
      </c>
      <c r="H989" s="180"/>
      <c r="I989" s="150">
        <f>H989*IF(G989="AR", 1, G989)</f>
        <v>0</v>
      </c>
      <c r="J989" s="204"/>
      <c r="K989" s="217"/>
    </row>
    <row r="990" spans="1:15" ht="25.5" outlineLevel="1" x14ac:dyDescent="0.2">
      <c r="A990" s="175"/>
      <c r="B990" s="161"/>
      <c r="C990" s="216"/>
      <c r="D990" s="176"/>
      <c r="E990" s="177" t="s">
        <v>1009</v>
      </c>
      <c r="F990" s="178" t="s">
        <v>1010</v>
      </c>
      <c r="G990" s="179">
        <v>1</v>
      </c>
      <c r="H990" s="180"/>
      <c r="I990" s="150">
        <f>H990*IF(G990="AR", 1, G990)</f>
        <v>0</v>
      </c>
      <c r="J990" s="204"/>
      <c r="K990" s="217"/>
    </row>
    <row r="991" spans="1:15" outlineLevel="1" x14ac:dyDescent="0.2">
      <c r="A991" s="175"/>
      <c r="B991" s="161"/>
      <c r="C991" s="216"/>
      <c r="D991" s="176"/>
      <c r="E991" s="177" t="s">
        <v>934</v>
      </c>
      <c r="F991" s="178" t="s">
        <v>898</v>
      </c>
      <c r="G991" s="179">
        <v>1</v>
      </c>
      <c r="H991" s="180"/>
      <c r="I991" s="150">
        <f>H991*IF(G991="AR", 1, G991)</f>
        <v>0</v>
      </c>
      <c r="J991" s="204"/>
      <c r="K991" s="217"/>
    </row>
    <row r="992" spans="1:15" outlineLevel="1" x14ac:dyDescent="0.2">
      <c r="A992" s="268" t="s">
        <v>413</v>
      </c>
      <c r="B992" s="263" t="s">
        <v>611</v>
      </c>
      <c r="C992" s="269" t="s">
        <v>317</v>
      </c>
      <c r="D992" s="269">
        <v>2</v>
      </c>
      <c r="E992" s="278"/>
      <c r="F992" s="264"/>
      <c r="G992" s="269"/>
      <c r="H992" s="180"/>
      <c r="I992" s="277"/>
      <c r="J992" s="249"/>
      <c r="K992" s="257" t="s">
        <v>241</v>
      </c>
    </row>
    <row r="993" spans="1:11" outlineLevel="1" x14ac:dyDescent="0.2">
      <c r="A993" s="168" t="s">
        <v>413</v>
      </c>
      <c r="B993" s="158" t="s">
        <v>610</v>
      </c>
      <c r="C993" s="171" t="s">
        <v>318</v>
      </c>
      <c r="D993" s="169">
        <v>2</v>
      </c>
      <c r="E993" s="159"/>
      <c r="F993" s="160"/>
      <c r="G993" s="171"/>
      <c r="H993" s="180"/>
      <c r="I993" s="172"/>
      <c r="J993" s="18">
        <f>SUM(I994:I996)*D993</f>
        <v>0</v>
      </c>
      <c r="K993" s="174"/>
    </row>
    <row r="994" spans="1:11" ht="25.5" outlineLevel="1" x14ac:dyDescent="0.2">
      <c r="A994" s="175"/>
      <c r="B994" s="161"/>
      <c r="C994" s="216"/>
      <c r="D994" s="176"/>
      <c r="E994" s="156" t="s">
        <v>250</v>
      </c>
      <c r="F994" s="157" t="s">
        <v>251</v>
      </c>
      <c r="G994" s="179">
        <v>1</v>
      </c>
      <c r="H994" s="180"/>
      <c r="I994" s="150">
        <f>H994*IF(G994="AR", 1, G994)</f>
        <v>0</v>
      </c>
      <c r="J994" s="151"/>
      <c r="K994" s="217" t="s">
        <v>899</v>
      </c>
    </row>
    <row r="995" spans="1:11" outlineLevel="1" x14ac:dyDescent="0.2">
      <c r="A995" s="175"/>
      <c r="B995" s="161"/>
      <c r="C995" s="216"/>
      <c r="D995" s="176"/>
      <c r="E995" s="182" t="s">
        <v>962</v>
      </c>
      <c r="F995" s="183" t="s">
        <v>963</v>
      </c>
      <c r="G995" s="179">
        <v>1</v>
      </c>
      <c r="H995" s="180"/>
      <c r="I995" s="150">
        <f>H995*IF(G995="AR", 1, G995)</f>
        <v>0</v>
      </c>
      <c r="J995" s="204"/>
      <c r="K995" s="217"/>
    </row>
    <row r="996" spans="1:11" outlineLevel="1" x14ac:dyDescent="0.2">
      <c r="A996" s="175"/>
      <c r="B996" s="161"/>
      <c r="C996" s="216"/>
      <c r="D996" s="176"/>
      <c r="E996" s="189" t="s">
        <v>468</v>
      </c>
      <c r="F996" s="161" t="s">
        <v>469</v>
      </c>
      <c r="G996" s="179">
        <v>1</v>
      </c>
      <c r="H996" s="180"/>
      <c r="I996" s="150">
        <f>H996*IF(G996="AR", 1, G996)</f>
        <v>0</v>
      </c>
      <c r="J996" s="151"/>
      <c r="K996" s="217" t="s">
        <v>899</v>
      </c>
    </row>
    <row r="997" spans="1:11" outlineLevel="1" x14ac:dyDescent="0.2">
      <c r="A997" s="168" t="s">
        <v>413</v>
      </c>
      <c r="B997" s="158" t="s">
        <v>741</v>
      </c>
      <c r="C997" s="169" t="s">
        <v>425</v>
      </c>
      <c r="D997" s="169">
        <v>1</v>
      </c>
      <c r="E997" s="170"/>
      <c r="F997" s="158"/>
      <c r="G997" s="171"/>
      <c r="H997" s="180"/>
      <c r="I997" s="172"/>
      <c r="J997" s="172">
        <f>SUM(I998:I1007)*D997</f>
        <v>0</v>
      </c>
      <c r="K997" s="174"/>
    </row>
    <row r="998" spans="1:11" ht="25.5" outlineLevel="1" x14ac:dyDescent="0.2">
      <c r="A998" s="175"/>
      <c r="B998" s="161"/>
      <c r="C998" s="176"/>
      <c r="D998" s="176"/>
      <c r="E998" s="156" t="s">
        <v>250</v>
      </c>
      <c r="F998" s="157" t="s">
        <v>251</v>
      </c>
      <c r="G998" s="179">
        <v>3</v>
      </c>
      <c r="H998" s="180"/>
      <c r="I998" s="150">
        <f t="shared" ref="I998:I1007" si="104">H998*IF(G998="AR", 1, G998)</f>
        <v>0</v>
      </c>
      <c r="J998" s="191"/>
      <c r="K998" s="217"/>
    </row>
    <row r="999" spans="1:11" outlineLevel="1" x14ac:dyDescent="0.2">
      <c r="A999" s="175"/>
      <c r="B999" s="161"/>
      <c r="C999" s="176"/>
      <c r="D999" s="176"/>
      <c r="E999" s="182" t="s">
        <v>923</v>
      </c>
      <c r="F999" s="183" t="s">
        <v>925</v>
      </c>
      <c r="G999" s="179" t="s">
        <v>921</v>
      </c>
      <c r="H999" s="180"/>
      <c r="I999" s="150">
        <f t="shared" si="104"/>
        <v>0</v>
      </c>
      <c r="J999" s="191"/>
      <c r="K999" s="217"/>
    </row>
    <row r="1000" spans="1:11" ht="25.5" outlineLevel="1" x14ac:dyDescent="0.2">
      <c r="A1000" s="175"/>
      <c r="B1000" s="161"/>
      <c r="C1000" s="176"/>
      <c r="D1000" s="176"/>
      <c r="E1000" s="182" t="s">
        <v>901</v>
      </c>
      <c r="F1000" s="183" t="s">
        <v>900</v>
      </c>
      <c r="G1000" s="179">
        <v>2</v>
      </c>
      <c r="H1000" s="180"/>
      <c r="I1000" s="150">
        <f t="shared" si="104"/>
        <v>0</v>
      </c>
      <c r="J1000" s="191"/>
      <c r="K1000" s="217"/>
    </row>
    <row r="1001" spans="1:11" outlineLevel="1" x14ac:dyDescent="0.2">
      <c r="A1001" s="175"/>
      <c r="B1001" s="161"/>
      <c r="C1001" s="176"/>
      <c r="D1001" s="176"/>
      <c r="E1001" s="189" t="s">
        <v>468</v>
      </c>
      <c r="F1001" s="161" t="s">
        <v>469</v>
      </c>
      <c r="G1001" s="179">
        <v>1</v>
      </c>
      <c r="H1001" s="180"/>
      <c r="I1001" s="150">
        <f t="shared" si="104"/>
        <v>0</v>
      </c>
      <c r="J1001" s="191"/>
      <c r="K1001" s="217"/>
    </row>
    <row r="1002" spans="1:11" outlineLevel="1" x14ac:dyDescent="0.2">
      <c r="A1002" s="175"/>
      <c r="B1002" s="161"/>
      <c r="C1002" s="176"/>
      <c r="D1002" s="176"/>
      <c r="E1002" s="177" t="s">
        <v>487</v>
      </c>
      <c r="F1002" s="178" t="s">
        <v>488</v>
      </c>
      <c r="G1002" s="311" t="s">
        <v>921</v>
      </c>
      <c r="H1002" s="180"/>
      <c r="I1002" s="150">
        <f t="shared" si="104"/>
        <v>0</v>
      </c>
      <c r="J1002" s="198"/>
      <c r="K1002" s="217"/>
    </row>
    <row r="1003" spans="1:11" outlineLevel="1" x14ac:dyDescent="0.2">
      <c r="A1003" s="175"/>
      <c r="B1003" s="161"/>
      <c r="C1003" s="176"/>
      <c r="D1003" s="176"/>
      <c r="E1003" s="177" t="s">
        <v>934</v>
      </c>
      <c r="F1003" s="178" t="s">
        <v>898</v>
      </c>
      <c r="G1003" s="179">
        <v>1</v>
      </c>
      <c r="H1003" s="180"/>
      <c r="I1003" s="150">
        <f t="shared" si="104"/>
        <v>0</v>
      </c>
      <c r="J1003" s="198"/>
      <c r="K1003" s="217"/>
    </row>
    <row r="1004" spans="1:11" outlineLevel="1" x14ac:dyDescent="0.2">
      <c r="A1004" s="175"/>
      <c r="B1004" s="161"/>
      <c r="C1004" s="176"/>
      <c r="D1004" s="176"/>
      <c r="E1004" s="156" t="s">
        <v>501</v>
      </c>
      <c r="F1004" s="157" t="s">
        <v>502</v>
      </c>
      <c r="G1004" s="179">
        <v>1</v>
      </c>
      <c r="H1004" s="180"/>
      <c r="I1004" s="150">
        <f t="shared" si="104"/>
        <v>0</v>
      </c>
      <c r="J1004" s="191"/>
      <c r="K1004" s="217"/>
    </row>
    <row r="1005" spans="1:11" ht="25.5" outlineLevel="1" x14ac:dyDescent="0.2">
      <c r="A1005" s="175"/>
      <c r="B1005" s="161"/>
      <c r="C1005" s="176"/>
      <c r="D1005" s="176"/>
      <c r="E1005" s="177" t="s">
        <v>252</v>
      </c>
      <c r="F1005" s="178" t="s">
        <v>756</v>
      </c>
      <c r="G1005" s="179">
        <v>1</v>
      </c>
      <c r="H1005" s="180"/>
      <c r="I1005" s="150">
        <f t="shared" ref="I1005" si="105">H1005*IF(G1005="AR", 1, G1005)</f>
        <v>0</v>
      </c>
      <c r="J1005" s="191"/>
      <c r="K1005" s="217"/>
    </row>
    <row r="1006" spans="1:11" outlineLevel="1" x14ac:dyDescent="0.2">
      <c r="A1006" s="175"/>
      <c r="B1006" s="161"/>
      <c r="C1006" s="176"/>
      <c r="D1006" s="176"/>
      <c r="E1006" s="177" t="s">
        <v>412</v>
      </c>
      <c r="F1006" s="178" t="s">
        <v>1011</v>
      </c>
      <c r="G1006" s="179">
        <v>2</v>
      </c>
      <c r="H1006" s="180"/>
      <c r="I1006" s="150">
        <f t="shared" si="104"/>
        <v>0</v>
      </c>
      <c r="J1006" s="198"/>
      <c r="K1006" s="217"/>
    </row>
    <row r="1007" spans="1:11" outlineLevel="1" x14ac:dyDescent="0.2">
      <c r="A1007" s="175"/>
      <c r="B1007" s="161"/>
      <c r="C1007" s="176"/>
      <c r="D1007" s="176"/>
      <c r="E1007" s="189" t="s">
        <v>553</v>
      </c>
      <c r="F1007" s="161" t="s">
        <v>554</v>
      </c>
      <c r="G1007" s="179">
        <v>1</v>
      </c>
      <c r="H1007" s="180"/>
      <c r="I1007" s="150">
        <f t="shared" si="104"/>
        <v>0</v>
      </c>
      <c r="J1007" s="191"/>
      <c r="K1007" s="217"/>
    </row>
    <row r="1008" spans="1:11" outlineLevel="1" x14ac:dyDescent="0.2">
      <c r="A1008" s="168" t="s">
        <v>413</v>
      </c>
      <c r="B1008" s="158" t="s">
        <v>742</v>
      </c>
      <c r="C1008" s="169" t="s">
        <v>426</v>
      </c>
      <c r="D1008" s="169">
        <v>1</v>
      </c>
      <c r="E1008" s="170"/>
      <c r="F1008" s="158"/>
      <c r="G1008" s="171"/>
      <c r="H1008" s="180"/>
      <c r="I1008" s="172"/>
      <c r="J1008" s="172">
        <f>SUM(I1009:I1016)*D1008</f>
        <v>0</v>
      </c>
      <c r="K1008" s="174"/>
    </row>
    <row r="1009" spans="1:11" outlineLevel="1" x14ac:dyDescent="0.2">
      <c r="A1009" s="175"/>
      <c r="B1009" s="161"/>
      <c r="C1009" s="176"/>
      <c r="D1009" s="176"/>
      <c r="E1009" s="156" t="s">
        <v>256</v>
      </c>
      <c r="F1009" s="157" t="s">
        <v>467</v>
      </c>
      <c r="G1009" s="179">
        <v>1</v>
      </c>
      <c r="H1009" s="180"/>
      <c r="I1009" s="150">
        <f t="shared" ref="I1009:I1016" si="106">H1009*IF(G1009="AR", 1, G1009)</f>
        <v>0</v>
      </c>
      <c r="J1009" s="151"/>
      <c r="K1009" s="217"/>
    </row>
    <row r="1010" spans="1:11" ht="25.5" outlineLevel="1" x14ac:dyDescent="0.2">
      <c r="A1010" s="175"/>
      <c r="B1010" s="161"/>
      <c r="C1010" s="176"/>
      <c r="D1010" s="176"/>
      <c r="E1010" s="156" t="s">
        <v>250</v>
      </c>
      <c r="F1010" s="157" t="s">
        <v>251</v>
      </c>
      <c r="G1010" s="179">
        <v>1</v>
      </c>
      <c r="H1010" s="180"/>
      <c r="I1010" s="150">
        <f t="shared" si="106"/>
        <v>0</v>
      </c>
      <c r="J1010" s="151"/>
      <c r="K1010" s="217"/>
    </row>
    <row r="1011" spans="1:11" outlineLevel="1" x14ac:dyDescent="0.2">
      <c r="A1011" s="175"/>
      <c r="B1011" s="161"/>
      <c r="C1011" s="176"/>
      <c r="D1011" s="176"/>
      <c r="E1011" s="182" t="s">
        <v>291</v>
      </c>
      <c r="F1011" s="183" t="s">
        <v>488</v>
      </c>
      <c r="G1011" s="311" t="s">
        <v>921</v>
      </c>
      <c r="H1011" s="180"/>
      <c r="I1011" s="150">
        <f t="shared" si="106"/>
        <v>0</v>
      </c>
      <c r="J1011" s="204"/>
      <c r="K1011" s="217" t="s">
        <v>1042</v>
      </c>
    </row>
    <row r="1012" spans="1:11" outlineLevel="1" x14ac:dyDescent="0.2">
      <c r="A1012" s="175"/>
      <c r="B1012" s="161"/>
      <c r="C1012" s="176"/>
      <c r="D1012" s="176"/>
      <c r="E1012" s="156" t="s">
        <v>527</v>
      </c>
      <c r="F1012" s="157" t="s">
        <v>528</v>
      </c>
      <c r="G1012" s="179">
        <v>1</v>
      </c>
      <c r="H1012" s="180"/>
      <c r="I1012" s="150">
        <f t="shared" si="106"/>
        <v>0</v>
      </c>
      <c r="J1012" s="151"/>
      <c r="K1012" s="217"/>
    </row>
    <row r="1013" spans="1:11" outlineLevel="1" x14ac:dyDescent="0.2">
      <c r="A1013" s="175"/>
      <c r="B1013" s="161"/>
      <c r="C1013" s="176"/>
      <c r="D1013" s="176"/>
      <c r="E1013" s="156" t="s">
        <v>529</v>
      </c>
      <c r="F1013" s="157" t="s">
        <v>530</v>
      </c>
      <c r="G1013" s="179">
        <v>1</v>
      </c>
      <c r="H1013" s="180"/>
      <c r="I1013" s="150">
        <f t="shared" si="106"/>
        <v>0</v>
      </c>
      <c r="J1013" s="151"/>
      <c r="K1013" s="217"/>
    </row>
    <row r="1014" spans="1:11" ht="25.5" outlineLevel="1" x14ac:dyDescent="0.2">
      <c r="A1014" s="175"/>
      <c r="B1014" s="161"/>
      <c r="C1014" s="176"/>
      <c r="D1014" s="176"/>
      <c r="E1014" s="182" t="s">
        <v>1012</v>
      </c>
      <c r="F1014" s="183" t="s">
        <v>1013</v>
      </c>
      <c r="G1014" s="179">
        <v>1</v>
      </c>
      <c r="H1014" s="180"/>
      <c r="I1014" s="150">
        <f t="shared" si="106"/>
        <v>0</v>
      </c>
      <c r="J1014" s="204"/>
      <c r="K1014" s="217"/>
    </row>
    <row r="1015" spans="1:11" outlineLevel="1" x14ac:dyDescent="0.2">
      <c r="A1015" s="175"/>
      <c r="B1015" s="161"/>
      <c r="C1015" s="176"/>
      <c r="D1015" s="176"/>
      <c r="E1015" s="182" t="s">
        <v>696</v>
      </c>
      <c r="F1015" s="183" t="s">
        <v>1014</v>
      </c>
      <c r="G1015" s="179">
        <v>3</v>
      </c>
      <c r="H1015" s="180"/>
      <c r="I1015" s="150">
        <f t="shared" si="106"/>
        <v>0</v>
      </c>
      <c r="J1015" s="204"/>
      <c r="K1015" s="217"/>
    </row>
    <row r="1016" spans="1:11" outlineLevel="1" x14ac:dyDescent="0.2">
      <c r="A1016" s="175"/>
      <c r="B1016" s="161"/>
      <c r="C1016" s="176"/>
      <c r="D1016" s="176"/>
      <c r="E1016" s="156" t="s">
        <v>468</v>
      </c>
      <c r="F1016" s="157" t="s">
        <v>469</v>
      </c>
      <c r="G1016" s="179">
        <v>1</v>
      </c>
      <c r="H1016" s="180"/>
      <c r="I1016" s="150">
        <f t="shared" si="106"/>
        <v>0</v>
      </c>
      <c r="J1016" s="151"/>
      <c r="K1016" s="217"/>
    </row>
    <row r="1017" spans="1:11" outlineLevel="1" x14ac:dyDescent="0.2">
      <c r="A1017" s="268" t="s">
        <v>413</v>
      </c>
      <c r="B1017" s="263" t="s">
        <v>885</v>
      </c>
      <c r="C1017" s="269" t="s">
        <v>902</v>
      </c>
      <c r="D1017" s="269">
        <v>1</v>
      </c>
      <c r="E1017" s="252"/>
      <c r="F1017" s="251"/>
      <c r="G1017" s="259"/>
      <c r="H1017" s="180"/>
      <c r="I1017" s="255"/>
      <c r="J1017" s="261"/>
      <c r="K1017" s="257" t="s">
        <v>241</v>
      </c>
    </row>
    <row r="1018" spans="1:11" outlineLevel="1" x14ac:dyDescent="0.2">
      <c r="A1018" s="268" t="s">
        <v>413</v>
      </c>
      <c r="B1018" s="263" t="s">
        <v>887</v>
      </c>
      <c r="C1018" s="269" t="s">
        <v>886</v>
      </c>
      <c r="D1018" s="269">
        <v>1</v>
      </c>
      <c r="E1018" s="252"/>
      <c r="F1018" s="251"/>
      <c r="G1018" s="259"/>
      <c r="H1018" s="180"/>
      <c r="I1018" s="255"/>
      <c r="J1018" s="261"/>
      <c r="K1018" s="257" t="s">
        <v>241</v>
      </c>
    </row>
    <row r="1019" spans="1:11" outlineLevel="1" x14ac:dyDescent="0.2">
      <c r="A1019" s="168" t="s">
        <v>413</v>
      </c>
      <c r="B1019" s="158" t="s">
        <v>743</v>
      </c>
      <c r="C1019" s="171" t="s">
        <v>427</v>
      </c>
      <c r="D1019" s="169">
        <v>1</v>
      </c>
      <c r="E1019" s="170"/>
      <c r="F1019" s="158"/>
      <c r="G1019" s="171"/>
      <c r="H1019" s="180"/>
      <c r="I1019" s="172"/>
      <c r="J1019" s="173">
        <f>SUM(I1020:I1020)*D1019</f>
        <v>0</v>
      </c>
      <c r="K1019" s="174"/>
    </row>
    <row r="1020" spans="1:11" outlineLevel="1" x14ac:dyDescent="0.2">
      <c r="A1020" s="168"/>
      <c r="B1020" s="199"/>
      <c r="C1020" s="216"/>
      <c r="D1020" s="176"/>
      <c r="E1020" s="177" t="s">
        <v>492</v>
      </c>
      <c r="F1020" s="178" t="s">
        <v>493</v>
      </c>
      <c r="G1020" s="179">
        <v>1</v>
      </c>
      <c r="H1020" s="180"/>
      <c r="I1020" s="150">
        <f>H1020*IF(G1020="AR", 1, G1020)</f>
        <v>0</v>
      </c>
      <c r="J1020" s="191"/>
      <c r="K1020" s="217"/>
    </row>
    <row r="1021" spans="1:11" outlineLevel="1" x14ac:dyDescent="0.2">
      <c r="A1021" s="175"/>
      <c r="B1021" s="199"/>
      <c r="C1021" s="216"/>
      <c r="D1021" s="176"/>
      <c r="E1021" s="201"/>
      <c r="F1021" s="199"/>
      <c r="G1021" s="179"/>
      <c r="H1021" s="180"/>
      <c r="I1021" s="172"/>
      <c r="J1021" s="191"/>
      <c r="K1021" s="174"/>
    </row>
    <row r="1022" spans="1:11" ht="15.75" x14ac:dyDescent="0.25">
      <c r="A1022" s="137" t="s">
        <v>428</v>
      </c>
      <c r="B1022" s="138"/>
      <c r="C1022" s="139"/>
      <c r="D1022" s="139">
        <f>SUM(D1023:D1032)</f>
        <v>1</v>
      </c>
      <c r="E1022" s="141"/>
      <c r="F1022" s="138"/>
      <c r="G1022" s="142"/>
      <c r="H1022" s="166"/>
      <c r="I1022" s="167"/>
      <c r="J1022" s="144">
        <f>SUM(J1023:J1032)</f>
        <v>0</v>
      </c>
      <c r="K1022" s="145"/>
    </row>
    <row r="1023" spans="1:11" ht="25.5" outlineLevel="1" x14ac:dyDescent="0.2">
      <c r="A1023" s="168" t="s">
        <v>428</v>
      </c>
      <c r="B1023" s="158" t="s">
        <v>744</v>
      </c>
      <c r="C1023" s="169" t="s">
        <v>316</v>
      </c>
      <c r="D1023" s="176">
        <v>1</v>
      </c>
      <c r="E1023" s="189"/>
      <c r="F1023" s="161"/>
      <c r="G1023" s="179"/>
      <c r="H1023" s="180"/>
      <c r="I1023" s="202"/>
      <c r="J1023" s="173">
        <f>SUM(I1024:I1032)*D1023</f>
        <v>0</v>
      </c>
      <c r="K1023" s="174"/>
    </row>
    <row r="1024" spans="1:11" outlineLevel="1" x14ac:dyDescent="0.2">
      <c r="A1024" s="168"/>
      <c r="B1024" s="158"/>
      <c r="C1024" s="169"/>
      <c r="D1024" s="176"/>
      <c r="E1024" s="177" t="s">
        <v>345</v>
      </c>
      <c r="F1024" s="178" t="s">
        <v>346</v>
      </c>
      <c r="G1024" s="179">
        <v>1</v>
      </c>
      <c r="H1024" s="180"/>
      <c r="I1024" s="150">
        <f t="shared" ref="I1024:I1032" si="107">H1024*IF(G1024="AR", 1, G1024)</f>
        <v>0</v>
      </c>
      <c r="J1024" s="191"/>
      <c r="K1024" s="217"/>
    </row>
    <row r="1025" spans="1:11" ht="25.5" outlineLevel="1" x14ac:dyDescent="0.2">
      <c r="A1025" s="168"/>
      <c r="B1025" s="158"/>
      <c r="C1025" s="169"/>
      <c r="D1025" s="176"/>
      <c r="E1025" s="177" t="s">
        <v>250</v>
      </c>
      <c r="F1025" s="178" t="s">
        <v>251</v>
      </c>
      <c r="G1025" s="179">
        <v>1</v>
      </c>
      <c r="H1025" s="180"/>
      <c r="I1025" s="150">
        <f t="shared" si="107"/>
        <v>0</v>
      </c>
      <c r="J1025" s="191"/>
      <c r="K1025" s="217"/>
    </row>
    <row r="1026" spans="1:11" ht="25.5" outlineLevel="1" x14ac:dyDescent="0.2">
      <c r="A1026" s="168"/>
      <c r="B1026" s="158"/>
      <c r="C1026" s="169"/>
      <c r="D1026" s="176"/>
      <c r="E1026" s="177" t="s">
        <v>243</v>
      </c>
      <c r="F1026" s="178" t="s">
        <v>484</v>
      </c>
      <c r="G1026" s="179">
        <v>1</v>
      </c>
      <c r="H1026" s="180"/>
      <c r="I1026" s="150">
        <f t="shared" si="107"/>
        <v>0</v>
      </c>
      <c r="J1026" s="191"/>
      <c r="K1026" s="217"/>
    </row>
    <row r="1027" spans="1:11" outlineLevel="1" x14ac:dyDescent="0.2">
      <c r="A1027" s="168"/>
      <c r="B1027" s="158"/>
      <c r="C1027" s="169"/>
      <c r="D1027" s="176"/>
      <c r="E1027" s="177" t="s">
        <v>492</v>
      </c>
      <c r="F1027" s="178" t="s">
        <v>493</v>
      </c>
      <c r="G1027" s="179">
        <v>1</v>
      </c>
      <c r="H1027" s="180"/>
      <c r="I1027" s="150">
        <f t="shared" si="107"/>
        <v>0</v>
      </c>
      <c r="J1027" s="191"/>
      <c r="K1027" s="217"/>
    </row>
    <row r="1028" spans="1:11" outlineLevel="1" x14ac:dyDescent="0.2">
      <c r="A1028" s="168"/>
      <c r="B1028" s="199"/>
      <c r="C1028" s="200"/>
      <c r="D1028" s="200"/>
      <c r="E1028" s="177" t="s">
        <v>923</v>
      </c>
      <c r="F1028" s="178" t="s">
        <v>925</v>
      </c>
      <c r="G1028" s="179">
        <v>2</v>
      </c>
      <c r="H1028" s="180"/>
      <c r="I1028" s="150">
        <f t="shared" si="107"/>
        <v>0</v>
      </c>
      <c r="J1028" s="191"/>
      <c r="K1028" s="217"/>
    </row>
    <row r="1029" spans="1:11" outlineLevel="1" x14ac:dyDescent="0.2">
      <c r="A1029" s="163"/>
      <c r="B1029" s="293"/>
      <c r="C1029" s="165"/>
      <c r="D1029" s="165"/>
      <c r="E1029" s="177" t="s">
        <v>928</v>
      </c>
      <c r="F1029" s="178" t="s">
        <v>927</v>
      </c>
      <c r="G1029" s="179">
        <v>1</v>
      </c>
      <c r="H1029" s="149"/>
      <c r="I1029" s="150">
        <f t="shared" si="107"/>
        <v>0</v>
      </c>
      <c r="J1029" s="151"/>
      <c r="K1029" s="260"/>
    </row>
    <row r="1030" spans="1:11" outlineLevel="1" x14ac:dyDescent="0.2">
      <c r="A1030" s="163"/>
      <c r="B1030" s="293"/>
      <c r="C1030" s="165"/>
      <c r="D1030" s="165"/>
      <c r="E1030" s="177" t="s">
        <v>924</v>
      </c>
      <c r="F1030" s="178" t="s">
        <v>922</v>
      </c>
      <c r="G1030" s="179">
        <v>2</v>
      </c>
      <c r="H1030" s="149"/>
      <c r="I1030" s="150">
        <f t="shared" si="107"/>
        <v>0</v>
      </c>
      <c r="J1030" s="151"/>
      <c r="K1030" s="260"/>
    </row>
    <row r="1031" spans="1:11" ht="25.5" outlineLevel="1" x14ac:dyDescent="0.2">
      <c r="A1031" s="163"/>
      <c r="B1031" s="293"/>
      <c r="C1031" s="165"/>
      <c r="D1031" s="165"/>
      <c r="E1031" s="177" t="s">
        <v>489</v>
      </c>
      <c r="F1031" s="178" t="s">
        <v>490</v>
      </c>
      <c r="G1031" s="179">
        <v>1</v>
      </c>
      <c r="H1031" s="149"/>
      <c r="I1031" s="150">
        <f t="shared" si="107"/>
        <v>0</v>
      </c>
      <c r="J1031" s="151"/>
      <c r="K1031" s="260"/>
    </row>
    <row r="1032" spans="1:11" outlineLevel="1" x14ac:dyDescent="0.2">
      <c r="A1032" s="163"/>
      <c r="B1032" s="293"/>
      <c r="C1032" s="165"/>
      <c r="D1032" s="165"/>
      <c r="E1032" s="182" t="s">
        <v>487</v>
      </c>
      <c r="F1032" s="183" t="s">
        <v>488</v>
      </c>
      <c r="G1032" s="179">
        <v>7</v>
      </c>
      <c r="H1032" s="149"/>
      <c r="I1032" s="150">
        <f t="shared" si="107"/>
        <v>0</v>
      </c>
      <c r="J1032" s="204"/>
      <c r="K1032" s="260" t="s">
        <v>1079</v>
      </c>
    </row>
    <row r="1033" spans="1:11" ht="15.75" x14ac:dyDescent="0.25">
      <c r="A1033" s="137" t="s">
        <v>429</v>
      </c>
      <c r="B1033" s="138"/>
      <c r="C1033" s="139"/>
      <c r="D1033" s="139">
        <f>SUM(D1034:D1116)</f>
        <v>21</v>
      </c>
      <c r="E1033" s="141"/>
      <c r="F1033" s="138"/>
      <c r="G1033" s="142"/>
      <c r="H1033" s="166"/>
      <c r="I1033" s="167"/>
      <c r="J1033" s="144">
        <f>SUM(J1034:J1116)</f>
        <v>0</v>
      </c>
      <c r="K1033" s="145"/>
    </row>
    <row r="1034" spans="1:11" outlineLevel="1" x14ac:dyDescent="0.2">
      <c r="A1034" s="268" t="s">
        <v>430</v>
      </c>
      <c r="B1034" s="263" t="s">
        <v>745</v>
      </c>
      <c r="C1034" s="269" t="s">
        <v>746</v>
      </c>
      <c r="D1034" s="269">
        <v>1</v>
      </c>
      <c r="E1034" s="281"/>
      <c r="F1034" s="263"/>
      <c r="G1034" s="269"/>
      <c r="H1034" s="180"/>
      <c r="I1034" s="277"/>
      <c r="J1034" s="280"/>
      <c r="K1034" s="257" t="s">
        <v>241</v>
      </c>
    </row>
    <row r="1035" spans="1:11" ht="25.5" outlineLevel="1" x14ac:dyDescent="0.2">
      <c r="A1035" s="168" t="s">
        <v>430</v>
      </c>
      <c r="B1035" s="158" t="s">
        <v>747</v>
      </c>
      <c r="C1035" s="169" t="s">
        <v>748</v>
      </c>
      <c r="D1035" s="169">
        <v>1</v>
      </c>
      <c r="E1035" s="170"/>
      <c r="F1035" s="158"/>
      <c r="G1035" s="171"/>
      <c r="H1035" s="180"/>
      <c r="I1035" s="172"/>
      <c r="J1035" s="173">
        <f>SUM(I1036:I1036)*D1035</f>
        <v>0</v>
      </c>
      <c r="K1035" s="174"/>
    </row>
    <row r="1036" spans="1:11" ht="17.25" customHeight="1" outlineLevel="1" x14ac:dyDescent="0.2">
      <c r="A1036" s="175"/>
      <c r="B1036" s="161"/>
      <c r="C1036" s="176"/>
      <c r="D1036" s="176"/>
      <c r="E1036" s="177" t="s">
        <v>492</v>
      </c>
      <c r="F1036" s="178" t="s">
        <v>493</v>
      </c>
      <c r="G1036" s="179">
        <v>1</v>
      </c>
      <c r="H1036" s="180"/>
      <c r="I1036" s="150">
        <f t="shared" ref="I1036" si="108">H1036*IF(G1036="AR", 1, G1036)</f>
        <v>0</v>
      </c>
      <c r="J1036" s="191"/>
      <c r="K1036" s="217"/>
    </row>
    <row r="1037" spans="1:11" outlineLevel="1" x14ac:dyDescent="0.2">
      <c r="A1037" s="168" t="s">
        <v>430</v>
      </c>
      <c r="B1037" s="158" t="s">
        <v>749</v>
      </c>
      <c r="C1037" s="169" t="s">
        <v>750</v>
      </c>
      <c r="D1037" s="169">
        <v>1</v>
      </c>
      <c r="E1037" s="170"/>
      <c r="F1037" s="158"/>
      <c r="G1037" s="171"/>
      <c r="H1037" s="180"/>
      <c r="I1037" s="172"/>
      <c r="J1037" s="173">
        <f>SUM(I1038:I1041)*D1037</f>
        <v>0</v>
      </c>
      <c r="K1037" s="174"/>
    </row>
    <row r="1038" spans="1:11" outlineLevel="1" x14ac:dyDescent="0.2">
      <c r="A1038" s="175"/>
      <c r="B1038" s="161"/>
      <c r="C1038" s="176"/>
      <c r="D1038" s="176"/>
      <c r="E1038" s="177" t="s">
        <v>492</v>
      </c>
      <c r="F1038" s="178" t="s">
        <v>493</v>
      </c>
      <c r="G1038" s="179">
        <v>1</v>
      </c>
      <c r="H1038" s="180"/>
      <c r="I1038" s="150">
        <f t="shared" ref="I1038:I1041" si="109">H1038*IF(G1038="AR", 1, G1038)</f>
        <v>0</v>
      </c>
      <c r="J1038" s="191"/>
      <c r="K1038" s="174"/>
    </row>
    <row r="1039" spans="1:11" outlineLevel="1" x14ac:dyDescent="0.2">
      <c r="A1039" s="175"/>
      <c r="B1039" s="161"/>
      <c r="C1039" s="176"/>
      <c r="D1039" s="176"/>
      <c r="E1039" s="182" t="s">
        <v>487</v>
      </c>
      <c r="F1039" s="183" t="s">
        <v>488</v>
      </c>
      <c r="G1039" s="311" t="s">
        <v>921</v>
      </c>
      <c r="H1039" s="180"/>
      <c r="I1039" s="150">
        <f t="shared" si="109"/>
        <v>0</v>
      </c>
      <c r="J1039" s="198"/>
      <c r="K1039" s="217" t="s">
        <v>1080</v>
      </c>
    </row>
    <row r="1040" spans="1:11" outlineLevel="1" x14ac:dyDescent="0.2">
      <c r="A1040" s="175"/>
      <c r="B1040" s="161"/>
      <c r="C1040" s="176"/>
      <c r="D1040" s="176"/>
      <c r="E1040" s="182" t="s">
        <v>1015</v>
      </c>
      <c r="F1040" s="183" t="s">
        <v>1016</v>
      </c>
      <c r="G1040" s="179">
        <v>1</v>
      </c>
      <c r="H1040" s="180"/>
      <c r="I1040" s="150">
        <f t="shared" si="109"/>
        <v>0</v>
      </c>
      <c r="J1040" s="198"/>
      <c r="K1040" s="217"/>
    </row>
    <row r="1041" spans="1:11" outlineLevel="1" x14ac:dyDescent="0.2">
      <c r="A1041" s="175"/>
      <c r="B1041" s="161"/>
      <c r="C1041" s="176"/>
      <c r="D1041" s="176"/>
      <c r="E1041" s="177" t="s">
        <v>923</v>
      </c>
      <c r="F1041" s="178" t="s">
        <v>925</v>
      </c>
      <c r="G1041" s="311" t="s">
        <v>921</v>
      </c>
      <c r="H1041" s="180"/>
      <c r="I1041" s="150">
        <f t="shared" si="109"/>
        <v>0</v>
      </c>
      <c r="J1041" s="198"/>
      <c r="K1041" s="217"/>
    </row>
    <row r="1042" spans="1:11" outlineLevel="1" x14ac:dyDescent="0.2">
      <c r="A1042" s="168" t="s">
        <v>430</v>
      </c>
      <c r="B1042" s="158" t="s">
        <v>751</v>
      </c>
      <c r="C1042" s="169" t="s">
        <v>379</v>
      </c>
      <c r="D1042" s="169">
        <v>1</v>
      </c>
      <c r="E1042" s="170"/>
      <c r="F1042" s="158"/>
      <c r="G1042" s="171"/>
      <c r="H1042" s="180"/>
      <c r="I1042" s="172"/>
      <c r="J1042" s="173">
        <f>SUM(I1043:I1052)*D1042</f>
        <v>0</v>
      </c>
      <c r="K1042" s="174"/>
    </row>
    <row r="1043" spans="1:11" outlineLevel="1" x14ac:dyDescent="0.2">
      <c r="A1043" s="175"/>
      <c r="B1043" s="161"/>
      <c r="C1043" s="176"/>
      <c r="D1043" s="176"/>
      <c r="E1043" s="156" t="s">
        <v>256</v>
      </c>
      <c r="F1043" s="157" t="s">
        <v>467</v>
      </c>
      <c r="G1043" s="179">
        <v>1</v>
      </c>
      <c r="H1043" s="180"/>
      <c r="I1043" s="150">
        <f t="shared" ref="I1043:I1052" si="110">H1043*IF(G1043="AR", 1, G1043)</f>
        <v>0</v>
      </c>
      <c r="J1043" s="191"/>
      <c r="K1043" s="217"/>
    </row>
    <row r="1044" spans="1:11" ht="25.5" outlineLevel="1" x14ac:dyDescent="0.2">
      <c r="A1044" s="175"/>
      <c r="B1044" s="161"/>
      <c r="C1044" s="176"/>
      <c r="D1044" s="176"/>
      <c r="E1044" s="156" t="s">
        <v>597</v>
      </c>
      <c r="F1044" s="157" t="s">
        <v>598</v>
      </c>
      <c r="G1044" s="179" t="s">
        <v>921</v>
      </c>
      <c r="H1044" s="180"/>
      <c r="I1044" s="150">
        <f t="shared" si="110"/>
        <v>0</v>
      </c>
      <c r="J1044" s="191"/>
      <c r="K1044" s="217" t="s">
        <v>1099</v>
      </c>
    </row>
    <row r="1045" spans="1:11" ht="25.5" outlineLevel="1" x14ac:dyDescent="0.2">
      <c r="A1045" s="175"/>
      <c r="B1045" s="161"/>
      <c r="C1045" s="176"/>
      <c r="D1045" s="176"/>
      <c r="E1045" s="156" t="s">
        <v>250</v>
      </c>
      <c r="F1045" s="157" t="s">
        <v>251</v>
      </c>
      <c r="G1045" s="179">
        <v>1</v>
      </c>
      <c r="H1045" s="180"/>
      <c r="I1045" s="150">
        <f t="shared" si="110"/>
        <v>0</v>
      </c>
      <c r="J1045" s="191"/>
      <c r="K1045" s="217"/>
    </row>
    <row r="1046" spans="1:11" ht="25.5" outlineLevel="1" x14ac:dyDescent="0.2">
      <c r="A1046" s="175"/>
      <c r="B1046" s="161"/>
      <c r="C1046" s="176"/>
      <c r="D1046" s="176"/>
      <c r="E1046" s="156" t="s">
        <v>243</v>
      </c>
      <c r="F1046" s="157" t="s">
        <v>484</v>
      </c>
      <c r="G1046" s="179">
        <v>1</v>
      </c>
      <c r="H1046" s="180"/>
      <c r="I1046" s="150">
        <f t="shared" si="110"/>
        <v>0</v>
      </c>
      <c r="J1046" s="191"/>
      <c r="K1046" s="217"/>
    </row>
    <row r="1047" spans="1:11" outlineLevel="1" x14ac:dyDescent="0.2">
      <c r="A1047" s="175"/>
      <c r="B1047" s="161"/>
      <c r="C1047" s="176"/>
      <c r="D1047" s="176"/>
      <c r="E1047" s="177" t="s">
        <v>924</v>
      </c>
      <c r="F1047" s="178" t="s">
        <v>922</v>
      </c>
      <c r="G1047" s="179">
        <v>1</v>
      </c>
      <c r="H1047" s="180"/>
      <c r="I1047" s="150">
        <f t="shared" si="110"/>
        <v>0</v>
      </c>
      <c r="J1047" s="191"/>
      <c r="K1047" s="217"/>
    </row>
    <row r="1048" spans="1:11" outlineLevel="1" x14ac:dyDescent="0.2">
      <c r="A1048" s="175"/>
      <c r="B1048" s="161"/>
      <c r="C1048" s="176"/>
      <c r="D1048" s="176"/>
      <c r="E1048" s="182" t="s">
        <v>928</v>
      </c>
      <c r="F1048" s="183" t="s">
        <v>927</v>
      </c>
      <c r="G1048" s="179">
        <v>1</v>
      </c>
      <c r="H1048" s="180"/>
      <c r="I1048" s="150">
        <f t="shared" si="110"/>
        <v>0</v>
      </c>
      <c r="J1048" s="191"/>
      <c r="K1048" s="217"/>
    </row>
    <row r="1049" spans="1:11" outlineLevel="1" x14ac:dyDescent="0.2">
      <c r="A1049" s="175"/>
      <c r="B1049" s="161"/>
      <c r="C1049" s="176"/>
      <c r="D1049" s="176"/>
      <c r="E1049" s="182" t="s">
        <v>487</v>
      </c>
      <c r="F1049" s="183" t="s">
        <v>488</v>
      </c>
      <c r="G1049" s="179">
        <v>5</v>
      </c>
      <c r="H1049" s="180"/>
      <c r="I1049" s="150">
        <f t="shared" si="110"/>
        <v>0</v>
      </c>
      <c r="J1049" s="191"/>
      <c r="K1049" s="217"/>
    </row>
    <row r="1050" spans="1:11" ht="25.5" outlineLevel="1" x14ac:dyDescent="0.2">
      <c r="A1050" s="175"/>
      <c r="B1050" s="161"/>
      <c r="C1050" s="176"/>
      <c r="D1050" s="176"/>
      <c r="E1050" s="182" t="s">
        <v>958</v>
      </c>
      <c r="F1050" s="183" t="s">
        <v>959</v>
      </c>
      <c r="G1050" s="227">
        <v>1</v>
      </c>
      <c r="H1050" s="180"/>
      <c r="I1050" s="150">
        <f t="shared" si="110"/>
        <v>0</v>
      </c>
      <c r="J1050" s="198"/>
      <c r="K1050" s="217"/>
    </row>
    <row r="1051" spans="1:11" outlineLevel="1" x14ac:dyDescent="0.2">
      <c r="A1051" s="175"/>
      <c r="B1051" s="161"/>
      <c r="C1051" s="176"/>
      <c r="D1051" s="176"/>
      <c r="E1051" s="182" t="s">
        <v>276</v>
      </c>
      <c r="F1051" s="183" t="s">
        <v>960</v>
      </c>
      <c r="G1051" s="227">
        <v>10</v>
      </c>
      <c r="H1051" s="180"/>
      <c r="I1051" s="150">
        <f t="shared" si="110"/>
        <v>0</v>
      </c>
      <c r="J1051" s="191"/>
      <c r="K1051" s="217"/>
    </row>
    <row r="1052" spans="1:11" outlineLevel="1" x14ac:dyDescent="0.2">
      <c r="A1052" s="175"/>
      <c r="B1052" s="161"/>
      <c r="C1052" s="176"/>
      <c r="D1052" s="176"/>
      <c r="E1052" s="177" t="s">
        <v>929</v>
      </c>
      <c r="F1052" s="178" t="s">
        <v>1026</v>
      </c>
      <c r="G1052" s="179">
        <v>1</v>
      </c>
      <c r="H1052" s="180"/>
      <c r="I1052" s="150">
        <f t="shared" si="110"/>
        <v>0</v>
      </c>
      <c r="J1052" s="198"/>
      <c r="K1052" s="217"/>
    </row>
    <row r="1053" spans="1:11" outlineLevel="1" x14ac:dyDescent="0.2">
      <c r="A1053" s="168" t="s">
        <v>430</v>
      </c>
      <c r="B1053" s="158" t="s">
        <v>525</v>
      </c>
      <c r="C1053" s="169" t="s">
        <v>400</v>
      </c>
      <c r="D1053" s="169">
        <v>1</v>
      </c>
      <c r="E1053" s="170"/>
      <c r="F1053" s="158"/>
      <c r="G1053" s="171"/>
      <c r="H1053" s="180"/>
      <c r="I1053" s="172"/>
      <c r="J1053" s="173">
        <f>SUM(I1054:I1056)*D1053</f>
        <v>0</v>
      </c>
      <c r="K1053" s="174"/>
    </row>
    <row r="1054" spans="1:11" ht="25.5" outlineLevel="1" x14ac:dyDescent="0.2">
      <c r="A1054" s="175"/>
      <c r="B1054" s="161"/>
      <c r="C1054" s="176"/>
      <c r="D1054" s="176"/>
      <c r="E1054" s="177" t="s">
        <v>250</v>
      </c>
      <c r="F1054" s="178" t="s">
        <v>251</v>
      </c>
      <c r="G1054" s="179">
        <v>1</v>
      </c>
      <c r="H1054" s="180"/>
      <c r="I1054" s="150">
        <f t="shared" ref="I1054:I1056" si="111">H1054*IF(G1054="AR", 1, G1054)</f>
        <v>0</v>
      </c>
      <c r="J1054" s="191"/>
      <c r="K1054" s="217"/>
    </row>
    <row r="1055" spans="1:11" ht="25.5" outlineLevel="1" x14ac:dyDescent="0.2">
      <c r="A1055" s="175"/>
      <c r="B1055" s="161"/>
      <c r="C1055" s="176"/>
      <c r="D1055" s="176"/>
      <c r="E1055" s="177" t="s">
        <v>401</v>
      </c>
      <c r="F1055" s="178" t="s">
        <v>526</v>
      </c>
      <c r="G1055" s="179">
        <v>1</v>
      </c>
      <c r="H1055" s="180"/>
      <c r="I1055" s="150">
        <f t="shared" si="111"/>
        <v>0</v>
      </c>
      <c r="J1055" s="191"/>
      <c r="K1055" s="217"/>
    </row>
    <row r="1056" spans="1:11" outlineLevel="1" x14ac:dyDescent="0.2">
      <c r="A1056" s="175"/>
      <c r="B1056" s="161"/>
      <c r="C1056" s="176"/>
      <c r="D1056" s="176"/>
      <c r="E1056" s="189" t="s">
        <v>531</v>
      </c>
      <c r="F1056" s="161" t="s">
        <v>532</v>
      </c>
      <c r="G1056" s="179">
        <v>1</v>
      </c>
      <c r="H1056" s="180"/>
      <c r="I1056" s="150">
        <f t="shared" si="111"/>
        <v>0</v>
      </c>
      <c r="J1056" s="191"/>
      <c r="K1056" s="217"/>
    </row>
    <row r="1057" spans="1:11" outlineLevel="1" x14ac:dyDescent="0.2">
      <c r="A1057" s="168" t="s">
        <v>430</v>
      </c>
      <c r="B1057" s="158" t="s">
        <v>754</v>
      </c>
      <c r="C1057" s="169" t="s">
        <v>755</v>
      </c>
      <c r="D1057" s="169">
        <v>1</v>
      </c>
      <c r="E1057" s="170"/>
      <c r="F1057" s="158"/>
      <c r="G1057" s="171"/>
      <c r="H1057" s="180"/>
      <c r="I1057" s="172"/>
      <c r="J1057" s="173">
        <f>SUM(I1058:I1059)*D1057</f>
        <v>0</v>
      </c>
      <c r="K1057" s="174"/>
    </row>
    <row r="1058" spans="1:11" outlineLevel="1" x14ac:dyDescent="0.2">
      <c r="A1058" s="168"/>
      <c r="B1058" s="158"/>
      <c r="C1058" s="169"/>
      <c r="D1058" s="169"/>
      <c r="E1058" s="177" t="s">
        <v>1017</v>
      </c>
      <c r="F1058" s="178" t="s">
        <v>1018</v>
      </c>
      <c r="G1058" s="216">
        <v>1</v>
      </c>
      <c r="H1058" s="180"/>
      <c r="I1058" s="155"/>
      <c r="J1058" s="224"/>
      <c r="K1058" s="217"/>
    </row>
    <row r="1059" spans="1:11" outlineLevel="1" x14ac:dyDescent="0.2">
      <c r="A1059" s="175"/>
      <c r="B1059" s="161"/>
      <c r="C1059" s="176"/>
      <c r="D1059" s="176"/>
      <c r="E1059" s="189" t="s">
        <v>664</v>
      </c>
      <c r="F1059" s="161" t="s">
        <v>665</v>
      </c>
      <c r="G1059" s="179">
        <v>1</v>
      </c>
      <c r="H1059" s="180"/>
      <c r="I1059" s="150">
        <f t="shared" ref="I1059:I1077" si="112">H1059*IF(G1059="AR", 1, G1059)</f>
        <v>0</v>
      </c>
      <c r="J1059" s="191"/>
      <c r="K1059" s="217"/>
    </row>
    <row r="1060" spans="1:11" s="2" customFormat="1" outlineLevel="1" x14ac:dyDescent="0.2">
      <c r="A1060" s="274" t="s">
        <v>430</v>
      </c>
      <c r="B1060" s="218" t="s">
        <v>757</v>
      </c>
      <c r="C1060" s="171" t="s">
        <v>758</v>
      </c>
      <c r="D1060" s="171">
        <v>1</v>
      </c>
      <c r="E1060" s="177"/>
      <c r="F1060" s="178"/>
      <c r="G1060" s="216"/>
      <c r="H1060" s="318"/>
      <c r="I1060" s="202"/>
      <c r="J1060" s="173">
        <f>SUM(I1061:I1074)*D1060</f>
        <v>0</v>
      </c>
      <c r="K1060" s="282"/>
    </row>
    <row r="1061" spans="1:11" s="2" customFormat="1" outlineLevel="1" x14ac:dyDescent="0.2">
      <c r="A1061" s="175"/>
      <c r="B1061" s="161"/>
      <c r="C1061" s="176"/>
      <c r="D1061" s="176"/>
      <c r="E1061" s="189" t="s">
        <v>752</v>
      </c>
      <c r="F1061" s="161" t="s">
        <v>753</v>
      </c>
      <c r="G1061" s="216" t="s">
        <v>921</v>
      </c>
      <c r="H1061" s="180"/>
      <c r="I1061" s="150">
        <f t="shared" si="112"/>
        <v>0</v>
      </c>
      <c r="J1061" s="231"/>
      <c r="K1061" s="282"/>
    </row>
    <row r="1062" spans="1:11" s="2" customFormat="1" outlineLevel="1" x14ac:dyDescent="0.2">
      <c r="A1062" s="175"/>
      <c r="B1062" s="161"/>
      <c r="C1062" s="176"/>
      <c r="D1062" s="176"/>
      <c r="E1062" s="177" t="s">
        <v>923</v>
      </c>
      <c r="F1062" s="178" t="s">
        <v>925</v>
      </c>
      <c r="G1062" s="216" t="s">
        <v>921</v>
      </c>
      <c r="H1062" s="180"/>
      <c r="I1062" s="150">
        <f t="shared" si="112"/>
        <v>0</v>
      </c>
      <c r="J1062" s="231"/>
      <c r="K1062" s="282"/>
    </row>
    <row r="1063" spans="1:11" s="2" customFormat="1" ht="25.5" outlineLevel="1" x14ac:dyDescent="0.2">
      <c r="A1063" s="175"/>
      <c r="B1063" s="161"/>
      <c r="C1063" s="176"/>
      <c r="D1063" s="176"/>
      <c r="E1063" s="177" t="s">
        <v>289</v>
      </c>
      <c r="F1063" s="178" t="s">
        <v>290</v>
      </c>
      <c r="G1063" s="216">
        <v>1</v>
      </c>
      <c r="H1063" s="180"/>
      <c r="I1063" s="150">
        <f t="shared" si="112"/>
        <v>0</v>
      </c>
      <c r="J1063" s="231"/>
      <c r="K1063" s="282"/>
    </row>
    <row r="1064" spans="1:11" s="2" customFormat="1" ht="15.75" customHeight="1" outlineLevel="1" x14ac:dyDescent="0.2">
      <c r="A1064" s="175"/>
      <c r="B1064" s="161"/>
      <c r="C1064" s="176"/>
      <c r="D1064" s="176"/>
      <c r="E1064" s="182" t="s">
        <v>487</v>
      </c>
      <c r="F1064" s="183" t="s">
        <v>488</v>
      </c>
      <c r="G1064" s="216" t="s">
        <v>921</v>
      </c>
      <c r="H1064" s="180"/>
      <c r="I1064" s="150">
        <f t="shared" si="112"/>
        <v>0</v>
      </c>
      <c r="J1064" s="231"/>
      <c r="K1064" s="282"/>
    </row>
    <row r="1065" spans="1:11" s="2" customFormat="1" ht="15.75" customHeight="1" outlineLevel="1" x14ac:dyDescent="0.2">
      <c r="A1065" s="175"/>
      <c r="B1065" s="161"/>
      <c r="C1065" s="176"/>
      <c r="D1065" s="176"/>
      <c r="E1065" s="177" t="s">
        <v>935</v>
      </c>
      <c r="F1065" s="178" t="s">
        <v>946</v>
      </c>
      <c r="G1065" s="216">
        <v>1</v>
      </c>
      <c r="H1065" s="180"/>
      <c r="I1065" s="150">
        <f t="shared" si="112"/>
        <v>0</v>
      </c>
      <c r="J1065" s="283"/>
      <c r="K1065" s="282"/>
    </row>
    <row r="1066" spans="1:11" s="2" customFormat="1" ht="25.5" customHeight="1" outlineLevel="1" x14ac:dyDescent="0.2">
      <c r="A1066" s="175"/>
      <c r="B1066" s="161"/>
      <c r="C1066" s="176"/>
      <c r="D1066" s="176"/>
      <c r="E1066" s="177" t="s">
        <v>928</v>
      </c>
      <c r="F1066" s="178" t="s">
        <v>931</v>
      </c>
      <c r="G1066" s="179">
        <v>1</v>
      </c>
      <c r="H1066" s="180"/>
      <c r="I1066" s="150">
        <f t="shared" si="112"/>
        <v>0</v>
      </c>
      <c r="J1066" s="231"/>
      <c r="K1066" s="282"/>
    </row>
    <row r="1067" spans="1:11" s="2" customFormat="1" ht="26.25" customHeight="1" outlineLevel="1" x14ac:dyDescent="0.2">
      <c r="A1067" s="175"/>
      <c r="B1067" s="161"/>
      <c r="C1067" s="176"/>
      <c r="D1067" s="176"/>
      <c r="E1067" s="177" t="s">
        <v>924</v>
      </c>
      <c r="F1067" s="178" t="s">
        <v>922</v>
      </c>
      <c r="G1067" s="179" t="s">
        <v>921</v>
      </c>
      <c r="H1067" s="180"/>
      <c r="I1067" s="150">
        <f t="shared" si="112"/>
        <v>0</v>
      </c>
      <c r="J1067" s="231"/>
      <c r="K1067" s="282"/>
    </row>
    <row r="1068" spans="1:11" s="2" customFormat="1" ht="24.75" customHeight="1" outlineLevel="1" x14ac:dyDescent="0.2">
      <c r="A1068" s="175"/>
      <c r="B1068" s="161"/>
      <c r="C1068" s="176"/>
      <c r="D1068" s="176"/>
      <c r="E1068" s="177" t="s">
        <v>482</v>
      </c>
      <c r="F1068" s="178" t="s">
        <v>483</v>
      </c>
      <c r="G1068" s="179">
        <v>1</v>
      </c>
      <c r="H1068" s="180"/>
      <c r="I1068" s="150">
        <f t="shared" si="112"/>
        <v>0</v>
      </c>
      <c r="J1068" s="231"/>
      <c r="K1068" s="282"/>
    </row>
    <row r="1069" spans="1:11" s="2" customFormat="1" ht="11.25" customHeight="1" outlineLevel="1" x14ac:dyDescent="0.2">
      <c r="A1069" s="175"/>
      <c r="B1069" s="161"/>
      <c r="C1069" s="176"/>
      <c r="D1069" s="176"/>
      <c r="E1069" s="177" t="s">
        <v>243</v>
      </c>
      <c r="F1069" s="178" t="s">
        <v>484</v>
      </c>
      <c r="G1069" s="179">
        <v>1</v>
      </c>
      <c r="H1069" s="180"/>
      <c r="I1069" s="150">
        <f t="shared" si="112"/>
        <v>0</v>
      </c>
      <c r="J1069" s="231"/>
      <c r="K1069" s="282"/>
    </row>
    <row r="1070" spans="1:11" s="2" customFormat="1" ht="14.25" customHeight="1" outlineLevel="1" x14ac:dyDescent="0.2">
      <c r="A1070" s="175"/>
      <c r="B1070" s="161"/>
      <c r="C1070" s="176"/>
      <c r="D1070" s="176"/>
      <c r="E1070" s="177" t="s">
        <v>641</v>
      </c>
      <c r="F1070" s="161" t="s">
        <v>642</v>
      </c>
      <c r="G1070" s="179">
        <v>1</v>
      </c>
      <c r="H1070" s="180"/>
      <c r="I1070" s="150">
        <f t="shared" si="112"/>
        <v>0</v>
      </c>
      <c r="J1070" s="231"/>
      <c r="K1070" s="282"/>
    </row>
    <row r="1071" spans="1:11" s="2" customFormat="1" ht="14.25" customHeight="1" outlineLevel="1" x14ac:dyDescent="0.2">
      <c r="A1071" s="175"/>
      <c r="B1071" s="161"/>
      <c r="C1071" s="176"/>
      <c r="D1071" s="176"/>
      <c r="E1071" s="177" t="s">
        <v>1019</v>
      </c>
      <c r="F1071" s="178" t="s">
        <v>1020</v>
      </c>
      <c r="G1071" s="179">
        <v>1</v>
      </c>
      <c r="H1071" s="180"/>
      <c r="I1071" s="150">
        <f t="shared" si="112"/>
        <v>0</v>
      </c>
      <c r="J1071" s="283"/>
      <c r="K1071" s="282"/>
    </row>
    <row r="1072" spans="1:11" s="2" customFormat="1" ht="14.25" customHeight="1" outlineLevel="1" x14ac:dyDescent="0.2">
      <c r="A1072" s="175"/>
      <c r="B1072" s="161"/>
      <c r="C1072" s="176"/>
      <c r="D1072" s="176"/>
      <c r="E1072" s="177" t="s">
        <v>1021</v>
      </c>
      <c r="F1072" s="178" t="s">
        <v>1022</v>
      </c>
      <c r="G1072" s="179">
        <v>1</v>
      </c>
      <c r="H1072" s="180"/>
      <c r="I1072" s="150">
        <f t="shared" si="112"/>
        <v>0</v>
      </c>
      <c r="J1072" s="283"/>
      <c r="K1072" s="282"/>
    </row>
    <row r="1073" spans="1:11" s="2" customFormat="1" ht="14.25" customHeight="1" outlineLevel="1" x14ac:dyDescent="0.2">
      <c r="A1073" s="175"/>
      <c r="B1073" s="161"/>
      <c r="C1073" s="176"/>
      <c r="D1073" s="176"/>
      <c r="E1073" s="177" t="s">
        <v>1023</v>
      </c>
      <c r="F1073" s="178" t="s">
        <v>1029</v>
      </c>
      <c r="G1073" s="179">
        <v>1</v>
      </c>
      <c r="H1073" s="180"/>
      <c r="I1073" s="150">
        <f t="shared" si="112"/>
        <v>0</v>
      </c>
      <c r="J1073" s="283"/>
      <c r="K1073" s="282"/>
    </row>
    <row r="1074" spans="1:11" s="2" customFormat="1" ht="27" customHeight="1" outlineLevel="1" x14ac:dyDescent="0.2">
      <c r="A1074" s="175"/>
      <c r="B1074" s="161"/>
      <c r="C1074" s="176"/>
      <c r="D1074" s="176"/>
      <c r="E1074" s="177" t="s">
        <v>639</v>
      </c>
      <c r="F1074" s="161" t="s">
        <v>640</v>
      </c>
      <c r="G1074" s="179">
        <v>1</v>
      </c>
      <c r="H1074" s="180"/>
      <c r="I1074" s="150">
        <f t="shared" si="112"/>
        <v>0</v>
      </c>
      <c r="J1074" s="231"/>
      <c r="K1074" s="282"/>
    </row>
    <row r="1075" spans="1:11" s="2" customFormat="1" outlineLevel="1" x14ac:dyDescent="0.2">
      <c r="A1075" s="168" t="s">
        <v>430</v>
      </c>
      <c r="B1075" s="158" t="s">
        <v>759</v>
      </c>
      <c r="C1075" s="169" t="s">
        <v>760</v>
      </c>
      <c r="D1075" s="169">
        <v>1</v>
      </c>
      <c r="E1075" s="189"/>
      <c r="F1075" s="161"/>
      <c r="G1075" s="216"/>
      <c r="H1075" s="180"/>
      <c r="I1075" s="202"/>
      <c r="J1075" s="173">
        <f>SUM(I1076:I1077)*D1075</f>
        <v>0</v>
      </c>
      <c r="K1075" s="207"/>
    </row>
    <row r="1076" spans="1:11" s="2" customFormat="1" ht="25.5" outlineLevel="1" x14ac:dyDescent="0.2">
      <c r="A1076" s="175"/>
      <c r="B1076" s="161"/>
      <c r="C1076" s="176"/>
      <c r="D1076" s="176"/>
      <c r="E1076" s="177" t="s">
        <v>243</v>
      </c>
      <c r="F1076" s="178" t="s">
        <v>484</v>
      </c>
      <c r="G1076" s="179">
        <v>2</v>
      </c>
      <c r="H1076" s="180"/>
      <c r="I1076" s="150">
        <f t="shared" si="112"/>
        <v>0</v>
      </c>
      <c r="J1076" s="231"/>
      <c r="K1076" s="282"/>
    </row>
    <row r="1077" spans="1:11" s="2" customFormat="1" outlineLevel="1" x14ac:dyDescent="0.2">
      <c r="A1077" s="175"/>
      <c r="B1077" s="161"/>
      <c r="C1077" s="176"/>
      <c r="D1077" s="176"/>
      <c r="E1077" s="182" t="s">
        <v>487</v>
      </c>
      <c r="F1077" s="183" t="s">
        <v>488</v>
      </c>
      <c r="G1077" s="311" t="s">
        <v>921</v>
      </c>
      <c r="H1077" s="180"/>
      <c r="I1077" s="150">
        <f t="shared" si="112"/>
        <v>0</v>
      </c>
      <c r="J1077" s="283"/>
      <c r="K1077" s="282" t="s">
        <v>1072</v>
      </c>
    </row>
    <row r="1078" spans="1:11" outlineLevel="1" x14ac:dyDescent="0.2">
      <c r="A1078" s="168" t="s">
        <v>430</v>
      </c>
      <c r="B1078" s="158" t="s">
        <v>534</v>
      </c>
      <c r="C1078" s="169" t="s">
        <v>353</v>
      </c>
      <c r="D1078" s="169">
        <v>5</v>
      </c>
      <c r="E1078" s="170"/>
      <c r="F1078" s="158"/>
      <c r="G1078" s="171"/>
      <c r="H1078" s="180"/>
      <c r="I1078" s="172"/>
      <c r="J1078" s="173">
        <f>SUM(I1079:I1079)*D1078</f>
        <v>0</v>
      </c>
      <c r="K1078" s="174"/>
    </row>
    <row r="1079" spans="1:11" ht="25.5" outlineLevel="1" x14ac:dyDescent="0.2">
      <c r="A1079" s="175"/>
      <c r="B1079" s="161"/>
      <c r="C1079" s="176"/>
      <c r="D1079" s="176"/>
      <c r="E1079" s="177" t="s">
        <v>243</v>
      </c>
      <c r="F1079" s="178" t="s">
        <v>484</v>
      </c>
      <c r="G1079" s="179">
        <v>2</v>
      </c>
      <c r="H1079" s="180"/>
      <c r="I1079" s="150">
        <f t="shared" ref="I1079" si="113">H1079*IF(G1079="AR", 1, G1079)</f>
        <v>0</v>
      </c>
      <c r="J1079" s="191"/>
      <c r="K1079" s="217"/>
    </row>
    <row r="1080" spans="1:11" s="2" customFormat="1" outlineLevel="1" x14ac:dyDescent="0.2">
      <c r="A1080" s="274" t="s">
        <v>430</v>
      </c>
      <c r="B1080" s="218" t="s">
        <v>541</v>
      </c>
      <c r="C1080" s="171" t="s">
        <v>351</v>
      </c>
      <c r="D1080" s="171">
        <v>2</v>
      </c>
      <c r="E1080" s="223"/>
      <c r="F1080" s="218"/>
      <c r="G1080" s="171"/>
      <c r="H1080" s="180"/>
      <c r="I1080" s="202"/>
      <c r="J1080" s="173">
        <f>SUM(I1081:I1087)*D1080</f>
        <v>0</v>
      </c>
      <c r="K1080" s="282"/>
    </row>
    <row r="1081" spans="1:11" s="2" customFormat="1" outlineLevel="1" x14ac:dyDescent="0.2">
      <c r="A1081" s="274"/>
      <c r="B1081" s="218"/>
      <c r="C1081" s="171"/>
      <c r="D1081" s="171"/>
      <c r="E1081" s="182" t="s">
        <v>487</v>
      </c>
      <c r="F1081" s="183" t="s">
        <v>488</v>
      </c>
      <c r="G1081" s="311" t="s">
        <v>921</v>
      </c>
      <c r="H1081" s="180"/>
      <c r="I1081" s="150">
        <f t="shared" ref="I1081:I1087" si="114">H1081*IF(G1081="AR", 1, G1081)</f>
        <v>0</v>
      </c>
      <c r="J1081" s="283"/>
      <c r="K1081" s="282" t="s">
        <v>1076</v>
      </c>
    </row>
    <row r="1082" spans="1:11" s="2" customFormat="1" outlineLevel="1" x14ac:dyDescent="0.2">
      <c r="A1082" s="274"/>
      <c r="B1082" s="218"/>
      <c r="C1082" s="171"/>
      <c r="D1082" s="171"/>
      <c r="E1082" s="177" t="s">
        <v>924</v>
      </c>
      <c r="F1082" s="178" t="s">
        <v>922</v>
      </c>
      <c r="G1082" s="179">
        <v>2</v>
      </c>
      <c r="H1082" s="180"/>
      <c r="I1082" s="150">
        <f t="shared" si="114"/>
        <v>0</v>
      </c>
      <c r="J1082" s="283"/>
      <c r="K1082" s="282"/>
    </row>
    <row r="1083" spans="1:11" s="2" customFormat="1" outlineLevel="1" x14ac:dyDescent="0.2">
      <c r="A1083" s="274"/>
      <c r="B1083" s="218"/>
      <c r="C1083" s="171"/>
      <c r="D1083" s="171"/>
      <c r="E1083" s="182" t="s">
        <v>928</v>
      </c>
      <c r="F1083" s="183" t="s">
        <v>927</v>
      </c>
      <c r="G1083" s="179">
        <v>1</v>
      </c>
      <c r="H1083" s="180"/>
      <c r="I1083" s="150">
        <f t="shared" si="114"/>
        <v>0</v>
      </c>
      <c r="J1083" s="283"/>
      <c r="K1083" s="282"/>
    </row>
    <row r="1084" spans="1:11" s="2" customFormat="1" outlineLevel="1" x14ac:dyDescent="0.2">
      <c r="A1084" s="274"/>
      <c r="B1084" s="218"/>
      <c r="C1084" s="171"/>
      <c r="D1084" s="171"/>
      <c r="E1084" s="177" t="s">
        <v>929</v>
      </c>
      <c r="F1084" s="178" t="s">
        <v>1026</v>
      </c>
      <c r="G1084" s="179">
        <v>1</v>
      </c>
      <c r="H1084" s="180"/>
      <c r="I1084" s="150">
        <f t="shared" si="114"/>
        <v>0</v>
      </c>
      <c r="J1084" s="283"/>
      <c r="K1084" s="282"/>
    </row>
    <row r="1085" spans="1:11" s="2" customFormat="1" outlineLevel="1" x14ac:dyDescent="0.2">
      <c r="A1085" s="274"/>
      <c r="B1085" s="218"/>
      <c r="C1085" s="171"/>
      <c r="D1085" s="171"/>
      <c r="E1085" s="177" t="s">
        <v>923</v>
      </c>
      <c r="F1085" s="178" t="s">
        <v>925</v>
      </c>
      <c r="G1085" s="179">
        <v>2</v>
      </c>
      <c r="H1085" s="180"/>
      <c r="I1085" s="150">
        <f t="shared" si="114"/>
        <v>0</v>
      </c>
      <c r="J1085" s="283"/>
      <c r="K1085" s="282"/>
    </row>
    <row r="1086" spans="1:11" s="2" customFormat="1" ht="25.5" outlineLevel="1" x14ac:dyDescent="0.2">
      <c r="A1086" s="274"/>
      <c r="B1086" s="218"/>
      <c r="C1086" s="171"/>
      <c r="D1086" s="171"/>
      <c r="E1086" s="182" t="s">
        <v>243</v>
      </c>
      <c r="F1086" s="183" t="s">
        <v>484</v>
      </c>
      <c r="G1086" s="179">
        <v>1</v>
      </c>
      <c r="H1086" s="180"/>
      <c r="I1086" s="150">
        <f t="shared" si="114"/>
        <v>0</v>
      </c>
      <c r="J1086" s="283"/>
      <c r="K1086" s="282"/>
    </row>
    <row r="1087" spans="1:11" s="2" customFormat="1" ht="25.5" outlineLevel="1" x14ac:dyDescent="0.2">
      <c r="A1087" s="274"/>
      <c r="B1087" s="218"/>
      <c r="C1087" s="171"/>
      <c r="D1087" s="171"/>
      <c r="E1087" s="156" t="s">
        <v>250</v>
      </c>
      <c r="F1087" s="157" t="s">
        <v>251</v>
      </c>
      <c r="G1087" s="179">
        <v>1</v>
      </c>
      <c r="H1087" s="180"/>
      <c r="I1087" s="150">
        <f t="shared" si="114"/>
        <v>0</v>
      </c>
      <c r="J1087" s="283"/>
      <c r="K1087" s="282"/>
    </row>
    <row r="1088" spans="1:11" outlineLevel="1" x14ac:dyDescent="0.2">
      <c r="A1088" s="274" t="s">
        <v>430</v>
      </c>
      <c r="B1088" s="218" t="s">
        <v>626</v>
      </c>
      <c r="C1088" s="295" t="s">
        <v>267</v>
      </c>
      <c r="D1088" s="296">
        <v>1</v>
      </c>
      <c r="E1088" s="182"/>
      <c r="F1088" s="183"/>
      <c r="G1088" s="179"/>
      <c r="H1088" s="180"/>
      <c r="I1088" s="150"/>
      <c r="J1088" s="173">
        <f>SUM(I1089:I1089)*D1088</f>
        <v>0</v>
      </c>
      <c r="K1088" s="217"/>
    </row>
    <row r="1089" spans="1:11" ht="25.5" outlineLevel="1" x14ac:dyDescent="0.2">
      <c r="A1089" s="274"/>
      <c r="B1089" s="218"/>
      <c r="C1089" s="294"/>
      <c r="D1089" s="296"/>
      <c r="E1089" s="197" t="s">
        <v>953</v>
      </c>
      <c r="F1089" s="157" t="s">
        <v>954</v>
      </c>
      <c r="G1089" s="179">
        <v>1</v>
      </c>
      <c r="H1089" s="180"/>
      <c r="I1089" s="150">
        <f>H1089*IF(G1089="AR", 1, G1089)</f>
        <v>0</v>
      </c>
      <c r="J1089" s="204"/>
      <c r="K1089" s="217" t="s">
        <v>917</v>
      </c>
    </row>
    <row r="1090" spans="1:11" outlineLevel="1" x14ac:dyDescent="0.2">
      <c r="A1090" s="168" t="s">
        <v>430</v>
      </c>
      <c r="B1090" s="158" t="s">
        <v>500</v>
      </c>
      <c r="C1090" s="169" t="s">
        <v>267</v>
      </c>
      <c r="D1090" s="169">
        <v>1</v>
      </c>
      <c r="E1090" s="170"/>
      <c r="F1090" s="158"/>
      <c r="G1090" s="171"/>
      <c r="H1090" s="180"/>
      <c r="I1090" s="150"/>
      <c r="J1090" s="173">
        <f>SUM(I1091:I1091)*D1090</f>
        <v>0</v>
      </c>
      <c r="K1090" s="174"/>
    </row>
    <row r="1091" spans="1:11" ht="20.25" customHeight="1" outlineLevel="1" x14ac:dyDescent="0.2">
      <c r="A1091" s="175"/>
      <c r="B1091" s="161"/>
      <c r="C1091" s="176"/>
      <c r="D1091" s="176"/>
      <c r="E1091" s="177" t="s">
        <v>492</v>
      </c>
      <c r="F1091" s="178" t="s">
        <v>493</v>
      </c>
      <c r="G1091" s="179">
        <v>1</v>
      </c>
      <c r="H1091" s="180"/>
      <c r="I1091" s="150">
        <f t="shared" ref="I1091" si="115">H1091*IF(G1091="AR", 1, G1091)</f>
        <v>0</v>
      </c>
      <c r="J1091" s="191"/>
      <c r="K1091" s="217"/>
    </row>
    <row r="1092" spans="1:11" s="2" customFormat="1" outlineLevel="1" x14ac:dyDescent="0.2">
      <c r="A1092" s="268" t="s">
        <v>430</v>
      </c>
      <c r="B1092" s="263" t="s">
        <v>761</v>
      </c>
      <c r="C1092" s="269" t="s">
        <v>247</v>
      </c>
      <c r="D1092" s="269">
        <v>1</v>
      </c>
      <c r="E1092" s="271"/>
      <c r="F1092" s="254"/>
      <c r="G1092" s="270"/>
      <c r="H1092" s="180"/>
      <c r="I1092" s="279"/>
      <c r="J1092" s="284"/>
      <c r="K1092" s="285" t="s">
        <v>241</v>
      </c>
    </row>
    <row r="1093" spans="1:11" outlineLevel="1" x14ac:dyDescent="0.2">
      <c r="A1093" s="168" t="s">
        <v>430</v>
      </c>
      <c r="B1093" s="158" t="s">
        <v>762</v>
      </c>
      <c r="C1093" s="169" t="s">
        <v>383</v>
      </c>
      <c r="D1093" s="169">
        <v>1</v>
      </c>
      <c r="E1093" s="170"/>
      <c r="F1093" s="158"/>
      <c r="G1093" s="171"/>
      <c r="H1093" s="180"/>
      <c r="I1093" s="172"/>
      <c r="J1093" s="173">
        <f>SUM(I1094:I1106)*D1093</f>
        <v>0</v>
      </c>
      <c r="K1093" s="174"/>
    </row>
    <row r="1094" spans="1:11" ht="25.5" outlineLevel="1" x14ac:dyDescent="0.2">
      <c r="A1094" s="175"/>
      <c r="B1094" s="161"/>
      <c r="C1094" s="176"/>
      <c r="D1094" s="176"/>
      <c r="E1094" s="177" t="s">
        <v>705</v>
      </c>
      <c r="F1094" s="178" t="s">
        <v>706</v>
      </c>
      <c r="G1094" s="179">
        <v>1</v>
      </c>
      <c r="H1094" s="180"/>
      <c r="I1094" s="150">
        <f t="shared" ref="I1094:I1106" si="116">H1094*IF(G1094="AR", 1, G1094)</f>
        <v>0</v>
      </c>
      <c r="J1094" s="191"/>
      <c r="K1094" s="217"/>
    </row>
    <row r="1095" spans="1:11" outlineLevel="1" x14ac:dyDescent="0.2">
      <c r="A1095" s="175"/>
      <c r="B1095" s="161"/>
      <c r="C1095" s="176"/>
      <c r="D1095" s="176"/>
      <c r="E1095" s="177" t="s">
        <v>384</v>
      </c>
      <c r="F1095" s="178" t="s">
        <v>707</v>
      </c>
      <c r="G1095" s="179">
        <v>1</v>
      </c>
      <c r="H1095" s="180"/>
      <c r="I1095" s="150">
        <f t="shared" si="116"/>
        <v>0</v>
      </c>
      <c r="J1095" s="191"/>
      <c r="K1095" s="217"/>
    </row>
    <row r="1096" spans="1:11" ht="25.5" outlineLevel="1" x14ac:dyDescent="0.2">
      <c r="A1096" s="175"/>
      <c r="B1096" s="161"/>
      <c r="C1096" s="176"/>
      <c r="D1096" s="176"/>
      <c r="E1096" s="189" t="s">
        <v>482</v>
      </c>
      <c r="F1096" s="161" t="s">
        <v>483</v>
      </c>
      <c r="G1096" s="179">
        <v>1</v>
      </c>
      <c r="H1096" s="180"/>
      <c r="I1096" s="150">
        <f t="shared" si="116"/>
        <v>0</v>
      </c>
      <c r="J1096" s="191"/>
      <c r="K1096" s="217"/>
    </row>
    <row r="1097" spans="1:11" ht="25.5" outlineLevel="1" x14ac:dyDescent="0.2">
      <c r="A1097" s="175"/>
      <c r="B1097" s="161"/>
      <c r="C1097" s="176"/>
      <c r="D1097" s="176"/>
      <c r="E1097" s="177" t="s">
        <v>385</v>
      </c>
      <c r="F1097" s="178" t="s">
        <v>386</v>
      </c>
      <c r="G1097" s="179">
        <v>1</v>
      </c>
      <c r="H1097" s="180"/>
      <c r="I1097" s="150">
        <f t="shared" si="116"/>
        <v>0</v>
      </c>
      <c r="J1097" s="191"/>
      <c r="K1097" s="217"/>
    </row>
    <row r="1098" spans="1:11" ht="25.5" outlineLevel="1" x14ac:dyDescent="0.2">
      <c r="A1098" s="175"/>
      <c r="B1098" s="161"/>
      <c r="C1098" s="176"/>
      <c r="D1098" s="176"/>
      <c r="E1098" s="177" t="s">
        <v>306</v>
      </c>
      <c r="F1098" s="178" t="s">
        <v>503</v>
      </c>
      <c r="G1098" s="179">
        <v>1</v>
      </c>
      <c r="H1098" s="180"/>
      <c r="I1098" s="150">
        <f t="shared" si="116"/>
        <v>0</v>
      </c>
      <c r="J1098" s="191"/>
      <c r="K1098" s="217"/>
    </row>
    <row r="1099" spans="1:11" ht="25.5" outlineLevel="1" x14ac:dyDescent="0.2">
      <c r="A1099" s="175"/>
      <c r="B1099" s="161"/>
      <c r="C1099" s="176"/>
      <c r="D1099" s="176"/>
      <c r="E1099" s="189" t="s">
        <v>387</v>
      </c>
      <c r="F1099" s="161" t="s">
        <v>708</v>
      </c>
      <c r="G1099" s="179">
        <v>1</v>
      </c>
      <c r="H1099" s="180"/>
      <c r="I1099" s="150">
        <f t="shared" si="116"/>
        <v>0</v>
      </c>
      <c r="J1099" s="191"/>
      <c r="K1099" s="217"/>
    </row>
    <row r="1100" spans="1:11" ht="25.5" outlineLevel="1" x14ac:dyDescent="0.2">
      <c r="A1100" s="175"/>
      <c r="B1100" s="161"/>
      <c r="C1100" s="176"/>
      <c r="D1100" s="176"/>
      <c r="E1100" s="177" t="s">
        <v>243</v>
      </c>
      <c r="F1100" s="178" t="s">
        <v>484</v>
      </c>
      <c r="G1100" s="179">
        <v>1</v>
      </c>
      <c r="H1100" s="180"/>
      <c r="I1100" s="150">
        <f t="shared" si="116"/>
        <v>0</v>
      </c>
      <c r="J1100" s="191"/>
      <c r="K1100" s="217"/>
    </row>
    <row r="1101" spans="1:11" ht="25.5" outlineLevel="1" x14ac:dyDescent="0.2">
      <c r="A1101" s="175"/>
      <c r="B1101" s="161"/>
      <c r="C1101" s="176"/>
      <c r="D1101" s="176"/>
      <c r="E1101" s="189" t="s">
        <v>388</v>
      </c>
      <c r="F1101" s="161" t="s">
        <v>709</v>
      </c>
      <c r="G1101" s="179">
        <v>1</v>
      </c>
      <c r="H1101" s="180"/>
      <c r="I1101" s="150">
        <f t="shared" si="116"/>
        <v>0</v>
      </c>
      <c r="J1101" s="191"/>
      <c r="K1101" s="217"/>
    </row>
    <row r="1102" spans="1:11" ht="25.5" outlineLevel="1" x14ac:dyDescent="0.2">
      <c r="A1102" s="175"/>
      <c r="B1102" s="161"/>
      <c r="C1102" s="176"/>
      <c r="D1102" s="176"/>
      <c r="E1102" s="177" t="s">
        <v>504</v>
      </c>
      <c r="F1102" s="178" t="s">
        <v>505</v>
      </c>
      <c r="G1102" s="179">
        <v>1</v>
      </c>
      <c r="H1102" s="180"/>
      <c r="I1102" s="150">
        <f t="shared" si="116"/>
        <v>0</v>
      </c>
      <c r="J1102" s="191"/>
      <c r="K1102" s="217"/>
    </row>
    <row r="1103" spans="1:11" ht="25.5" outlineLevel="1" x14ac:dyDescent="0.2">
      <c r="A1103" s="175"/>
      <c r="B1103" s="161"/>
      <c r="C1103" s="176"/>
      <c r="D1103" s="176"/>
      <c r="E1103" s="189" t="s">
        <v>389</v>
      </c>
      <c r="F1103" s="161" t="s">
        <v>710</v>
      </c>
      <c r="G1103" s="179">
        <v>1</v>
      </c>
      <c r="H1103" s="180"/>
      <c r="I1103" s="150">
        <f t="shared" si="116"/>
        <v>0</v>
      </c>
      <c r="J1103" s="191"/>
      <c r="K1103" s="217"/>
    </row>
    <row r="1104" spans="1:11" outlineLevel="1" x14ac:dyDescent="0.2">
      <c r="A1104" s="175"/>
      <c r="B1104" s="161"/>
      <c r="C1104" s="176"/>
      <c r="D1104" s="176"/>
      <c r="E1104" s="189" t="s">
        <v>506</v>
      </c>
      <c r="F1104" s="161" t="s">
        <v>507</v>
      </c>
      <c r="G1104" s="179">
        <v>1</v>
      </c>
      <c r="H1104" s="180"/>
      <c r="I1104" s="150">
        <f t="shared" si="116"/>
        <v>0</v>
      </c>
      <c r="J1104" s="191"/>
      <c r="K1104" s="217"/>
    </row>
    <row r="1105" spans="1:11" outlineLevel="1" x14ac:dyDescent="0.2">
      <c r="A1105" s="175"/>
      <c r="B1105" s="161"/>
      <c r="C1105" s="176"/>
      <c r="D1105" s="176"/>
      <c r="E1105" s="177" t="s">
        <v>711</v>
      </c>
      <c r="F1105" s="178" t="s">
        <v>712</v>
      </c>
      <c r="G1105" s="179">
        <v>1</v>
      </c>
      <c r="H1105" s="180"/>
      <c r="I1105" s="150">
        <f t="shared" si="116"/>
        <v>0</v>
      </c>
      <c r="J1105" s="191"/>
      <c r="K1105" s="217"/>
    </row>
    <row r="1106" spans="1:11" outlineLevel="1" x14ac:dyDescent="0.2">
      <c r="A1106" s="175"/>
      <c r="B1106" s="161"/>
      <c r="C1106" s="176"/>
      <c r="D1106" s="176"/>
      <c r="E1106" s="189" t="s">
        <v>508</v>
      </c>
      <c r="F1106" s="161" t="s">
        <v>509</v>
      </c>
      <c r="G1106" s="179">
        <v>1</v>
      </c>
      <c r="H1106" s="180"/>
      <c r="I1106" s="150">
        <f t="shared" si="116"/>
        <v>0</v>
      </c>
      <c r="J1106" s="191"/>
      <c r="K1106" s="217"/>
    </row>
    <row r="1107" spans="1:11" outlineLevel="1" x14ac:dyDescent="0.2">
      <c r="A1107" s="168" t="s">
        <v>430</v>
      </c>
      <c r="B1107" s="158" t="s">
        <v>499</v>
      </c>
      <c r="C1107" s="169" t="s">
        <v>305</v>
      </c>
      <c r="D1107" s="169">
        <v>2</v>
      </c>
      <c r="E1107" s="170"/>
      <c r="F1107" s="158"/>
      <c r="G1107" s="171"/>
      <c r="H1107" s="180"/>
      <c r="I1107" s="172"/>
      <c r="J1107" s="173">
        <f>SUM(I1108:I1115)*D1107</f>
        <v>0</v>
      </c>
      <c r="K1107" s="174"/>
    </row>
    <row r="1108" spans="1:11" outlineLevel="1" x14ac:dyDescent="0.2">
      <c r="A1108" s="175"/>
      <c r="B1108" s="161"/>
      <c r="C1108" s="176"/>
      <c r="D1108" s="176"/>
      <c r="E1108" s="177" t="s">
        <v>501</v>
      </c>
      <c r="F1108" s="178" t="s">
        <v>502</v>
      </c>
      <c r="G1108" s="179">
        <v>1</v>
      </c>
      <c r="H1108" s="180"/>
      <c r="I1108" s="150">
        <f t="shared" ref="I1108:I1115" si="117">H1108*IF(G1108="AR", 1, G1108)</f>
        <v>0</v>
      </c>
      <c r="J1108" s="191"/>
      <c r="K1108" s="217"/>
    </row>
    <row r="1109" spans="1:11" ht="25.5" outlineLevel="1" x14ac:dyDescent="0.2">
      <c r="A1109" s="175"/>
      <c r="B1109" s="161"/>
      <c r="C1109" s="176"/>
      <c r="D1109" s="176"/>
      <c r="E1109" s="177" t="s">
        <v>482</v>
      </c>
      <c r="F1109" s="178" t="s">
        <v>483</v>
      </c>
      <c r="G1109" s="179">
        <v>1</v>
      </c>
      <c r="H1109" s="180"/>
      <c r="I1109" s="150">
        <f t="shared" si="117"/>
        <v>0</v>
      </c>
      <c r="J1109" s="191"/>
      <c r="K1109" s="217"/>
    </row>
    <row r="1110" spans="1:11" ht="25.5" outlineLevel="1" x14ac:dyDescent="0.2">
      <c r="A1110" s="175"/>
      <c r="B1110" s="161"/>
      <c r="C1110" s="176"/>
      <c r="D1110" s="176"/>
      <c r="E1110" s="189" t="s">
        <v>385</v>
      </c>
      <c r="F1110" s="161" t="s">
        <v>386</v>
      </c>
      <c r="G1110" s="179">
        <v>1</v>
      </c>
      <c r="H1110" s="180"/>
      <c r="I1110" s="150">
        <f t="shared" si="117"/>
        <v>0</v>
      </c>
      <c r="J1110" s="191"/>
      <c r="K1110" s="217"/>
    </row>
    <row r="1111" spans="1:11" ht="25.5" outlineLevel="1" x14ac:dyDescent="0.2">
      <c r="A1111" s="175"/>
      <c r="B1111" s="161"/>
      <c r="C1111" s="176"/>
      <c r="D1111" s="176"/>
      <c r="E1111" s="177" t="s">
        <v>306</v>
      </c>
      <c r="F1111" s="178" t="s">
        <v>503</v>
      </c>
      <c r="G1111" s="179">
        <v>1</v>
      </c>
      <c r="H1111" s="180"/>
      <c r="I1111" s="150">
        <f t="shared" si="117"/>
        <v>0</v>
      </c>
      <c r="J1111" s="191"/>
      <c r="K1111" s="217"/>
    </row>
    <row r="1112" spans="1:11" ht="25.5" outlineLevel="1" x14ac:dyDescent="0.2">
      <c r="A1112" s="175"/>
      <c r="B1112" s="161"/>
      <c r="C1112" s="176"/>
      <c r="D1112" s="176"/>
      <c r="E1112" s="189" t="s">
        <v>243</v>
      </c>
      <c r="F1112" s="161" t="s">
        <v>484</v>
      </c>
      <c r="G1112" s="179">
        <v>1</v>
      </c>
      <c r="H1112" s="180"/>
      <c r="I1112" s="150">
        <f t="shared" ref="I1112" si="118">H1112*IF(G1112="AR", 1, G1112)</f>
        <v>0</v>
      </c>
      <c r="J1112" s="191"/>
      <c r="K1112" s="217"/>
    </row>
    <row r="1113" spans="1:11" ht="25.5" outlineLevel="1" x14ac:dyDescent="0.2">
      <c r="A1113" s="175"/>
      <c r="B1113" s="161"/>
      <c r="C1113" s="176"/>
      <c r="D1113" s="176"/>
      <c r="E1113" s="189" t="s">
        <v>504</v>
      </c>
      <c r="F1113" s="161" t="s">
        <v>505</v>
      </c>
      <c r="G1113" s="179">
        <v>1</v>
      </c>
      <c r="H1113" s="180"/>
      <c r="I1113" s="150">
        <f t="shared" si="117"/>
        <v>0</v>
      </c>
      <c r="J1113" s="191"/>
      <c r="K1113" s="217"/>
    </row>
    <row r="1114" spans="1:11" outlineLevel="1" x14ac:dyDescent="0.2">
      <c r="A1114" s="175"/>
      <c r="B1114" s="161"/>
      <c r="C1114" s="176"/>
      <c r="D1114" s="176"/>
      <c r="E1114" s="177" t="s">
        <v>506</v>
      </c>
      <c r="F1114" s="178" t="s">
        <v>507</v>
      </c>
      <c r="G1114" s="179">
        <v>1</v>
      </c>
      <c r="H1114" s="180"/>
      <c r="I1114" s="150">
        <f t="shared" si="117"/>
        <v>0</v>
      </c>
      <c r="J1114" s="191"/>
      <c r="K1114" s="217"/>
    </row>
    <row r="1115" spans="1:11" outlineLevel="1" x14ac:dyDescent="0.2">
      <c r="A1115" s="175"/>
      <c r="B1115" s="161"/>
      <c r="C1115" s="176"/>
      <c r="D1115" s="176"/>
      <c r="E1115" s="189" t="s">
        <v>508</v>
      </c>
      <c r="F1115" s="161" t="s">
        <v>509</v>
      </c>
      <c r="G1115" s="179">
        <v>1</v>
      </c>
      <c r="H1115" s="180"/>
      <c r="I1115" s="150">
        <f t="shared" si="117"/>
        <v>0</v>
      </c>
      <c r="J1115" s="191"/>
      <c r="K1115" s="217"/>
    </row>
    <row r="1116" spans="1:11" outlineLevel="1" x14ac:dyDescent="0.2">
      <c r="A1116" s="175"/>
      <c r="B1116" s="161"/>
      <c r="C1116" s="176"/>
      <c r="D1116" s="176"/>
      <c r="E1116" s="177"/>
      <c r="F1116" s="178"/>
      <c r="G1116" s="179"/>
      <c r="H1116" s="180"/>
      <c r="I1116" s="190"/>
      <c r="J1116" s="191"/>
      <c r="K1116" s="174"/>
    </row>
    <row r="1117" spans="1:11" ht="15.75" x14ac:dyDescent="0.25">
      <c r="A1117" s="137" t="s">
        <v>431</v>
      </c>
      <c r="B1117" s="138"/>
      <c r="C1117" s="139"/>
      <c r="D1117" s="139">
        <f>SUM(D1118:D1159)</f>
        <v>13</v>
      </c>
      <c r="E1117" s="141"/>
      <c r="F1117" s="138"/>
      <c r="G1117" s="142"/>
      <c r="H1117" s="166"/>
      <c r="I1117" s="167"/>
      <c r="J1117" s="144">
        <f>SUM(J1144:J1159)</f>
        <v>0</v>
      </c>
      <c r="K1117" s="145"/>
    </row>
    <row r="1118" spans="1:11" outlineLevel="1" x14ac:dyDescent="0.2">
      <c r="A1118" s="168" t="s">
        <v>431</v>
      </c>
      <c r="B1118" s="158" t="s">
        <v>715</v>
      </c>
      <c r="C1118" s="169" t="s">
        <v>379</v>
      </c>
      <c r="D1118" s="169">
        <v>5</v>
      </c>
      <c r="E1118" s="170"/>
      <c r="F1118" s="158"/>
      <c r="G1118" s="171"/>
      <c r="H1118" s="180"/>
      <c r="I1118" s="172"/>
      <c r="J1118" s="173">
        <f>SUM(I1119:I1122)*D1118</f>
        <v>0</v>
      </c>
      <c r="K1118" s="174"/>
    </row>
    <row r="1119" spans="1:11" outlineLevel="1" x14ac:dyDescent="0.2">
      <c r="A1119" s="175"/>
      <c r="B1119" s="161"/>
      <c r="C1119" s="176"/>
      <c r="D1119" s="176"/>
      <c r="E1119" s="177" t="s">
        <v>256</v>
      </c>
      <c r="F1119" s="178" t="s">
        <v>467</v>
      </c>
      <c r="G1119" s="179">
        <v>1</v>
      </c>
      <c r="H1119" s="180"/>
      <c r="I1119" s="150">
        <f t="shared" ref="I1119:I1128" si="119">H1119*IF(G1119="AR", 1, G1119)</f>
        <v>0</v>
      </c>
      <c r="J1119" s="191"/>
      <c r="K1119" s="217"/>
    </row>
    <row r="1120" spans="1:11" ht="25.5" outlineLevel="1" x14ac:dyDescent="0.2">
      <c r="A1120" s="175"/>
      <c r="B1120" s="161"/>
      <c r="C1120" s="176"/>
      <c r="D1120" s="176"/>
      <c r="E1120" s="177" t="s">
        <v>597</v>
      </c>
      <c r="F1120" s="178" t="s">
        <v>598</v>
      </c>
      <c r="G1120" s="179" t="s">
        <v>921</v>
      </c>
      <c r="H1120" s="180"/>
      <c r="I1120" s="150">
        <f t="shared" si="119"/>
        <v>0</v>
      </c>
      <c r="J1120" s="191"/>
      <c r="K1120" s="217" t="s">
        <v>1094</v>
      </c>
    </row>
    <row r="1121" spans="1:11" ht="25.5" outlineLevel="1" x14ac:dyDescent="0.2">
      <c r="A1121" s="175"/>
      <c r="B1121" s="161"/>
      <c r="C1121" s="176"/>
      <c r="D1121" s="176"/>
      <c r="E1121" s="189" t="s">
        <v>250</v>
      </c>
      <c r="F1121" s="161" t="s">
        <v>251</v>
      </c>
      <c r="G1121" s="179">
        <v>1</v>
      </c>
      <c r="H1121" s="180"/>
      <c r="I1121" s="150">
        <f t="shared" si="119"/>
        <v>0</v>
      </c>
      <c r="J1121" s="191"/>
      <c r="K1121" s="217"/>
    </row>
    <row r="1122" spans="1:11" ht="25.5" outlineLevel="1" x14ac:dyDescent="0.2">
      <c r="A1122" s="175"/>
      <c r="B1122" s="161"/>
      <c r="C1122" s="176"/>
      <c r="D1122" s="176"/>
      <c r="E1122" s="177" t="s">
        <v>243</v>
      </c>
      <c r="F1122" s="178" t="s">
        <v>484</v>
      </c>
      <c r="G1122" s="179">
        <v>2</v>
      </c>
      <c r="H1122" s="180"/>
      <c r="I1122" s="150">
        <f t="shared" si="119"/>
        <v>0</v>
      </c>
      <c r="J1122" s="191"/>
      <c r="K1122" s="217"/>
    </row>
    <row r="1123" spans="1:11" outlineLevel="1" x14ac:dyDescent="0.2">
      <c r="A1123" s="175"/>
      <c r="B1123" s="161"/>
      <c r="C1123" s="176"/>
      <c r="D1123" s="176"/>
      <c r="E1123" s="177" t="s">
        <v>924</v>
      </c>
      <c r="F1123" s="178" t="s">
        <v>922</v>
      </c>
      <c r="G1123" s="179">
        <v>1</v>
      </c>
      <c r="H1123" s="180"/>
      <c r="I1123" s="150">
        <f t="shared" si="119"/>
        <v>0</v>
      </c>
      <c r="J1123" s="151"/>
      <c r="K1123" s="301"/>
    </row>
    <row r="1124" spans="1:11" outlineLevel="1" x14ac:dyDescent="0.2">
      <c r="A1124" s="175"/>
      <c r="B1124" s="161"/>
      <c r="C1124" s="176"/>
      <c r="D1124" s="176"/>
      <c r="E1124" s="182" t="s">
        <v>928</v>
      </c>
      <c r="F1124" s="183" t="s">
        <v>927</v>
      </c>
      <c r="G1124" s="179">
        <v>1</v>
      </c>
      <c r="H1124" s="180"/>
      <c r="I1124" s="150">
        <f t="shared" si="119"/>
        <v>0</v>
      </c>
      <c r="J1124" s="151"/>
      <c r="K1124" s="217"/>
    </row>
    <row r="1125" spans="1:11" outlineLevel="1" x14ac:dyDescent="0.2">
      <c r="A1125" s="175"/>
      <c r="B1125" s="161"/>
      <c r="C1125" s="176"/>
      <c r="D1125" s="176"/>
      <c r="E1125" s="182" t="s">
        <v>487</v>
      </c>
      <c r="F1125" s="183" t="s">
        <v>945</v>
      </c>
      <c r="G1125" s="179">
        <v>5</v>
      </c>
      <c r="H1125" s="180"/>
      <c r="I1125" s="150">
        <f t="shared" si="119"/>
        <v>0</v>
      </c>
      <c r="J1125" s="204"/>
      <c r="K1125" s="217" t="s">
        <v>1042</v>
      </c>
    </row>
    <row r="1126" spans="1:11" ht="25.5" outlineLevel="1" x14ac:dyDescent="0.2">
      <c r="A1126" s="175"/>
      <c r="B1126" s="161"/>
      <c r="C1126" s="176"/>
      <c r="D1126" s="176"/>
      <c r="E1126" s="182" t="s">
        <v>958</v>
      </c>
      <c r="F1126" s="183" t="s">
        <v>959</v>
      </c>
      <c r="G1126" s="227">
        <v>1</v>
      </c>
      <c r="H1126" s="180"/>
      <c r="I1126" s="150">
        <f t="shared" si="119"/>
        <v>0</v>
      </c>
      <c r="J1126" s="204"/>
      <c r="K1126" s="217"/>
    </row>
    <row r="1127" spans="1:11" outlineLevel="1" x14ac:dyDescent="0.2">
      <c r="A1127" s="175"/>
      <c r="B1127" s="161"/>
      <c r="C1127" s="176"/>
      <c r="D1127" s="176"/>
      <c r="E1127" s="182" t="s">
        <v>276</v>
      </c>
      <c r="F1127" s="183" t="s">
        <v>960</v>
      </c>
      <c r="G1127" s="227">
        <v>9</v>
      </c>
      <c r="H1127" s="180"/>
      <c r="I1127" s="150">
        <f t="shared" si="119"/>
        <v>0</v>
      </c>
      <c r="J1127" s="151"/>
      <c r="K1127" s="217" t="s">
        <v>1096</v>
      </c>
    </row>
    <row r="1128" spans="1:11" outlineLevel="1" x14ac:dyDescent="0.2">
      <c r="A1128" s="175"/>
      <c r="B1128" s="161"/>
      <c r="C1128" s="176"/>
      <c r="D1128" s="176"/>
      <c r="E1128" s="177" t="s">
        <v>929</v>
      </c>
      <c r="F1128" s="178" t="s">
        <v>1026</v>
      </c>
      <c r="G1128" s="179">
        <v>1</v>
      </c>
      <c r="H1128" s="180"/>
      <c r="I1128" s="150">
        <f t="shared" si="119"/>
        <v>0</v>
      </c>
      <c r="J1128" s="204"/>
      <c r="K1128" s="217"/>
    </row>
    <row r="1129" spans="1:11" ht="25.5" outlineLevel="1" x14ac:dyDescent="0.2">
      <c r="A1129" s="168" t="s">
        <v>431</v>
      </c>
      <c r="B1129" s="158" t="s">
        <v>763</v>
      </c>
      <c r="C1129" s="169" t="s">
        <v>394</v>
      </c>
      <c r="D1129" s="169">
        <v>1</v>
      </c>
      <c r="E1129" s="159"/>
      <c r="F1129" s="160"/>
      <c r="G1129" s="171"/>
      <c r="H1129" s="180"/>
      <c r="I1129" s="172"/>
      <c r="J1129" s="18">
        <f>SUM(I1130:I1132)*D1129</f>
        <v>0</v>
      </c>
      <c r="K1129" s="174"/>
    </row>
    <row r="1130" spans="1:11" ht="25.5" outlineLevel="1" x14ac:dyDescent="0.2">
      <c r="A1130" s="175"/>
      <c r="B1130" s="161"/>
      <c r="C1130" s="176"/>
      <c r="D1130" s="176"/>
      <c r="E1130" s="156" t="s">
        <v>250</v>
      </c>
      <c r="F1130" s="157" t="s">
        <v>251</v>
      </c>
      <c r="G1130" s="179">
        <v>1</v>
      </c>
      <c r="H1130" s="180"/>
      <c r="I1130" s="150">
        <f>H1130*IF(G1130="AR", 1, G1130)</f>
        <v>0</v>
      </c>
      <c r="J1130" s="151"/>
      <c r="K1130" s="217"/>
    </row>
    <row r="1131" spans="1:11" ht="25.5" outlineLevel="1" x14ac:dyDescent="0.2">
      <c r="A1131" s="175"/>
      <c r="B1131" s="161"/>
      <c r="C1131" s="176"/>
      <c r="D1131" s="176"/>
      <c r="E1131" s="182" t="s">
        <v>1067</v>
      </c>
      <c r="F1131" s="183" t="s">
        <v>1068</v>
      </c>
      <c r="G1131" s="179">
        <v>1</v>
      </c>
      <c r="H1131" s="180"/>
      <c r="I1131" s="150">
        <f>H1131*IF(G1131="AR", 1, G1131)</f>
        <v>0</v>
      </c>
      <c r="J1131" s="204"/>
      <c r="K1131" s="217"/>
    </row>
    <row r="1132" spans="1:11" outlineLevel="1" x14ac:dyDescent="0.2">
      <c r="A1132" s="175"/>
      <c r="B1132" s="161"/>
      <c r="C1132" s="176"/>
      <c r="D1132" s="176"/>
      <c r="E1132" s="156" t="s">
        <v>468</v>
      </c>
      <c r="F1132" s="157" t="s">
        <v>469</v>
      </c>
      <c r="G1132" s="179">
        <v>1</v>
      </c>
      <c r="H1132" s="180"/>
      <c r="I1132" s="150">
        <f>H1132*IF(G1132="AR", 1, G1132)</f>
        <v>0</v>
      </c>
      <c r="J1132" s="151"/>
      <c r="K1132" s="217"/>
    </row>
    <row r="1133" spans="1:11" outlineLevel="1" x14ac:dyDescent="0.2">
      <c r="A1133" s="168" t="s">
        <v>431</v>
      </c>
      <c r="B1133" s="158" t="s">
        <v>563</v>
      </c>
      <c r="C1133" s="169" t="s">
        <v>267</v>
      </c>
      <c r="D1133" s="169">
        <v>1</v>
      </c>
      <c r="E1133" s="205"/>
      <c r="F1133" s="160"/>
      <c r="G1133" s="171"/>
      <c r="H1133" s="180"/>
      <c r="I1133" s="172"/>
      <c r="J1133" s="18">
        <f>SUM(I1134:I1134)*D1133</f>
        <v>0</v>
      </c>
      <c r="K1133" s="174"/>
    </row>
    <row r="1134" spans="1:11" outlineLevel="1" x14ac:dyDescent="0.2">
      <c r="A1134" s="175"/>
      <c r="B1134" s="161"/>
      <c r="C1134" s="176"/>
      <c r="D1134" s="176"/>
      <c r="E1134" s="197" t="s">
        <v>472</v>
      </c>
      <c r="F1134" s="157" t="s">
        <v>473</v>
      </c>
      <c r="G1134" s="179">
        <v>1</v>
      </c>
      <c r="H1134" s="180"/>
      <c r="I1134" s="150">
        <f t="shared" ref="I1134" si="120">H1134*IF(G1134="AR", 1, G1134)</f>
        <v>0</v>
      </c>
      <c r="J1134" s="151"/>
      <c r="K1134" s="217" t="s">
        <v>917</v>
      </c>
    </row>
    <row r="1135" spans="1:11" outlineLevel="1" x14ac:dyDescent="0.2">
      <c r="A1135" s="168" t="s">
        <v>431</v>
      </c>
      <c r="B1135" s="158" t="s">
        <v>499</v>
      </c>
      <c r="C1135" s="171" t="s">
        <v>305</v>
      </c>
      <c r="D1135" s="169">
        <v>3</v>
      </c>
      <c r="E1135" s="170"/>
      <c r="F1135" s="158"/>
      <c r="G1135" s="171"/>
      <c r="H1135" s="180"/>
      <c r="I1135" s="172"/>
      <c r="J1135" s="172">
        <f>SUM(I1136:I1143)*D1135</f>
        <v>0</v>
      </c>
      <c r="K1135" s="174"/>
    </row>
    <row r="1136" spans="1:11" outlineLevel="1" x14ac:dyDescent="0.2">
      <c r="A1136" s="175"/>
      <c r="B1136" s="161"/>
      <c r="C1136" s="216"/>
      <c r="D1136" s="176"/>
      <c r="E1136" s="156" t="s">
        <v>501</v>
      </c>
      <c r="F1136" s="157" t="s">
        <v>502</v>
      </c>
      <c r="G1136" s="179">
        <v>1</v>
      </c>
      <c r="H1136" s="180"/>
      <c r="I1136" s="150">
        <f t="shared" ref="I1136:I1143" si="121">H1136*IF(G1136="AR", 1, G1136)</f>
        <v>0</v>
      </c>
      <c r="J1136" s="204"/>
      <c r="K1136" s="217"/>
    </row>
    <row r="1137" spans="1:11" ht="25.5" outlineLevel="1" x14ac:dyDescent="0.2">
      <c r="A1137" s="175"/>
      <c r="B1137" s="161"/>
      <c r="C1137" s="216"/>
      <c r="D1137" s="176"/>
      <c r="E1137" s="156" t="s">
        <v>482</v>
      </c>
      <c r="F1137" s="157" t="s">
        <v>483</v>
      </c>
      <c r="G1137" s="179">
        <v>1</v>
      </c>
      <c r="H1137" s="180"/>
      <c r="I1137" s="150">
        <f t="shared" si="121"/>
        <v>0</v>
      </c>
      <c r="J1137" s="204"/>
      <c r="K1137" s="217"/>
    </row>
    <row r="1138" spans="1:11" ht="25.5" outlineLevel="1" x14ac:dyDescent="0.2">
      <c r="A1138" s="175"/>
      <c r="B1138" s="161"/>
      <c r="C1138" s="216"/>
      <c r="D1138" s="176"/>
      <c r="E1138" s="156" t="s">
        <v>385</v>
      </c>
      <c r="F1138" s="157" t="s">
        <v>386</v>
      </c>
      <c r="G1138" s="179">
        <v>1</v>
      </c>
      <c r="H1138" s="180"/>
      <c r="I1138" s="150">
        <f t="shared" si="121"/>
        <v>0</v>
      </c>
      <c r="J1138" s="151"/>
      <c r="K1138" s="217"/>
    </row>
    <row r="1139" spans="1:11" ht="25.5" outlineLevel="1" x14ac:dyDescent="0.2">
      <c r="A1139" s="175"/>
      <c r="B1139" s="161"/>
      <c r="C1139" s="216"/>
      <c r="D1139" s="176"/>
      <c r="E1139" s="156" t="s">
        <v>306</v>
      </c>
      <c r="F1139" s="157" t="s">
        <v>503</v>
      </c>
      <c r="G1139" s="179">
        <v>1</v>
      </c>
      <c r="H1139" s="180"/>
      <c r="I1139" s="150">
        <f t="shared" si="121"/>
        <v>0</v>
      </c>
      <c r="J1139" s="151"/>
      <c r="K1139" s="217"/>
    </row>
    <row r="1140" spans="1:11" ht="25.5" outlineLevel="1" x14ac:dyDescent="0.2">
      <c r="A1140" s="175"/>
      <c r="B1140" s="161"/>
      <c r="C1140" s="216"/>
      <c r="D1140" s="176"/>
      <c r="E1140" s="156" t="s">
        <v>243</v>
      </c>
      <c r="F1140" s="157" t="s">
        <v>484</v>
      </c>
      <c r="G1140" s="179">
        <v>1</v>
      </c>
      <c r="H1140" s="180"/>
      <c r="I1140" s="150">
        <f t="shared" si="121"/>
        <v>0</v>
      </c>
      <c r="J1140" s="151"/>
      <c r="K1140" s="217"/>
    </row>
    <row r="1141" spans="1:11" ht="25.5" outlineLevel="1" x14ac:dyDescent="0.2">
      <c r="A1141" s="175"/>
      <c r="B1141" s="161"/>
      <c r="C1141" s="216"/>
      <c r="D1141" s="176"/>
      <c r="E1141" s="156" t="s">
        <v>504</v>
      </c>
      <c r="F1141" s="157" t="s">
        <v>505</v>
      </c>
      <c r="G1141" s="179">
        <v>1</v>
      </c>
      <c r="H1141" s="180"/>
      <c r="I1141" s="150">
        <f t="shared" si="121"/>
        <v>0</v>
      </c>
      <c r="J1141" s="151"/>
      <c r="K1141" s="217"/>
    </row>
    <row r="1142" spans="1:11" outlineLevel="1" x14ac:dyDescent="0.2">
      <c r="A1142" s="175"/>
      <c r="B1142" s="161"/>
      <c r="C1142" s="216"/>
      <c r="D1142" s="176"/>
      <c r="E1142" s="156" t="s">
        <v>506</v>
      </c>
      <c r="F1142" s="157" t="s">
        <v>507</v>
      </c>
      <c r="G1142" s="179">
        <v>1</v>
      </c>
      <c r="H1142" s="180"/>
      <c r="I1142" s="150">
        <f t="shared" si="121"/>
        <v>0</v>
      </c>
      <c r="J1142" s="151"/>
      <c r="K1142" s="217"/>
    </row>
    <row r="1143" spans="1:11" outlineLevel="1" x14ac:dyDescent="0.2">
      <c r="A1143" s="175"/>
      <c r="B1143" s="161"/>
      <c r="C1143" s="216"/>
      <c r="D1143" s="176"/>
      <c r="E1143" s="156" t="s">
        <v>508</v>
      </c>
      <c r="F1143" s="157" t="s">
        <v>509</v>
      </c>
      <c r="G1143" s="179">
        <v>1</v>
      </c>
      <c r="H1143" s="180"/>
      <c r="I1143" s="150">
        <f t="shared" si="121"/>
        <v>0</v>
      </c>
      <c r="J1143" s="151"/>
      <c r="K1143" s="217"/>
    </row>
    <row r="1144" spans="1:11" ht="25.5" outlineLevel="1" x14ac:dyDescent="0.2">
      <c r="A1144" s="168" t="s">
        <v>431</v>
      </c>
      <c r="B1144" s="158" t="s">
        <v>764</v>
      </c>
      <c r="C1144" s="169" t="s">
        <v>432</v>
      </c>
      <c r="D1144" s="169">
        <v>2</v>
      </c>
      <c r="E1144" s="159"/>
      <c r="F1144" s="160"/>
      <c r="G1144" s="171"/>
      <c r="H1144" s="180"/>
      <c r="I1144" s="172"/>
      <c r="J1144" s="18">
        <f>SUM(I1145:I1154)*D1144</f>
        <v>0</v>
      </c>
      <c r="K1144" s="174"/>
    </row>
    <row r="1145" spans="1:11" ht="25.5" outlineLevel="1" x14ac:dyDescent="0.2">
      <c r="A1145" s="175"/>
      <c r="B1145" s="161"/>
      <c r="C1145" s="176"/>
      <c r="D1145" s="176"/>
      <c r="E1145" s="156" t="s">
        <v>597</v>
      </c>
      <c r="F1145" s="157" t="s">
        <v>598</v>
      </c>
      <c r="G1145" s="179" t="s">
        <v>921</v>
      </c>
      <c r="H1145" s="180"/>
      <c r="I1145" s="150">
        <f t="shared" ref="I1145:I1154" si="122">H1145*IF(G1145="AR", 1, G1145)</f>
        <v>0</v>
      </c>
      <c r="J1145" s="151"/>
      <c r="K1145" s="217" t="s">
        <v>1094</v>
      </c>
    </row>
    <row r="1146" spans="1:11" outlineLevel="1" x14ac:dyDescent="0.2">
      <c r="A1146" s="175"/>
      <c r="B1146" s="161"/>
      <c r="C1146" s="176"/>
      <c r="D1146" s="176"/>
      <c r="E1146" s="156" t="s">
        <v>1032</v>
      </c>
      <c r="F1146" s="157" t="s">
        <v>657</v>
      </c>
      <c r="G1146" s="179">
        <v>1</v>
      </c>
      <c r="H1146" s="180"/>
      <c r="I1146" s="150">
        <f t="shared" ref="I1146:I1147" si="123">H1146*IF(G1146="AR", 1, G1146)</f>
        <v>0</v>
      </c>
      <c r="J1146" s="151"/>
      <c r="K1146" s="217" t="s">
        <v>1033</v>
      </c>
    </row>
    <row r="1147" spans="1:11" ht="25.5" outlineLevel="1" x14ac:dyDescent="0.2">
      <c r="A1147" s="175"/>
      <c r="B1147" s="161"/>
      <c r="C1147" s="176"/>
      <c r="D1147" s="176"/>
      <c r="E1147" s="156" t="s">
        <v>250</v>
      </c>
      <c r="F1147" s="157" t="s">
        <v>251</v>
      </c>
      <c r="G1147" s="179">
        <v>1</v>
      </c>
      <c r="H1147" s="180"/>
      <c r="I1147" s="150">
        <f t="shared" si="123"/>
        <v>0</v>
      </c>
      <c r="J1147" s="151"/>
      <c r="K1147" s="217"/>
    </row>
    <row r="1148" spans="1:11" ht="25.5" outlineLevel="1" x14ac:dyDescent="0.2">
      <c r="A1148" s="175"/>
      <c r="B1148" s="161"/>
      <c r="C1148" s="176"/>
      <c r="D1148" s="176"/>
      <c r="E1148" s="156" t="s">
        <v>243</v>
      </c>
      <c r="F1148" s="157" t="s">
        <v>484</v>
      </c>
      <c r="G1148" s="179">
        <v>1</v>
      </c>
      <c r="H1148" s="180"/>
      <c r="I1148" s="150">
        <f t="shared" si="122"/>
        <v>0</v>
      </c>
      <c r="J1148" s="151"/>
      <c r="K1148" s="217"/>
    </row>
    <row r="1149" spans="1:11" outlineLevel="1" x14ac:dyDescent="0.2">
      <c r="A1149" s="175"/>
      <c r="B1149" s="161"/>
      <c r="C1149" s="176"/>
      <c r="D1149" s="176"/>
      <c r="E1149" s="156" t="s">
        <v>928</v>
      </c>
      <c r="F1149" s="157" t="s">
        <v>931</v>
      </c>
      <c r="G1149" s="179">
        <v>1</v>
      </c>
      <c r="H1149" s="180"/>
      <c r="I1149" s="150">
        <f t="shared" si="122"/>
        <v>0</v>
      </c>
      <c r="J1149" s="151"/>
      <c r="K1149" s="217"/>
    </row>
    <row r="1150" spans="1:11" outlineLevel="1" x14ac:dyDescent="0.2">
      <c r="A1150" s="175"/>
      <c r="B1150" s="161"/>
      <c r="C1150" s="176"/>
      <c r="D1150" s="176"/>
      <c r="E1150" s="156" t="s">
        <v>924</v>
      </c>
      <c r="F1150" s="157" t="s">
        <v>922</v>
      </c>
      <c r="G1150" s="179">
        <v>1</v>
      </c>
      <c r="H1150" s="180"/>
      <c r="I1150" s="150">
        <f t="shared" si="122"/>
        <v>0</v>
      </c>
      <c r="J1150" s="151"/>
      <c r="K1150" s="217"/>
    </row>
    <row r="1151" spans="1:11" outlineLevel="1" x14ac:dyDescent="0.2">
      <c r="A1151" s="175"/>
      <c r="B1151" s="161"/>
      <c r="C1151" s="176"/>
      <c r="D1151" s="176"/>
      <c r="E1151" s="177" t="s">
        <v>929</v>
      </c>
      <c r="F1151" s="178" t="s">
        <v>1026</v>
      </c>
      <c r="G1151" s="179">
        <v>1</v>
      </c>
      <c r="H1151" s="180"/>
      <c r="I1151" s="150">
        <f t="shared" si="122"/>
        <v>0</v>
      </c>
      <c r="J1151" s="204"/>
      <c r="K1151" s="217"/>
    </row>
    <row r="1152" spans="1:11" ht="25.5" outlineLevel="1" x14ac:dyDescent="0.2">
      <c r="A1152" s="175"/>
      <c r="B1152" s="161"/>
      <c r="C1152" s="176"/>
      <c r="D1152" s="176"/>
      <c r="E1152" s="182" t="s">
        <v>958</v>
      </c>
      <c r="F1152" s="183" t="s">
        <v>959</v>
      </c>
      <c r="G1152" s="227">
        <v>1</v>
      </c>
      <c r="H1152" s="180"/>
      <c r="I1152" s="150">
        <f t="shared" si="122"/>
        <v>0</v>
      </c>
      <c r="J1152" s="204"/>
      <c r="K1152" s="217"/>
    </row>
    <row r="1153" spans="1:12" outlineLevel="1" x14ac:dyDescent="0.2">
      <c r="A1153" s="175"/>
      <c r="B1153" s="161"/>
      <c r="C1153" s="176"/>
      <c r="D1153" s="176"/>
      <c r="E1153" s="156" t="s">
        <v>487</v>
      </c>
      <c r="F1153" s="157" t="s">
        <v>488</v>
      </c>
      <c r="G1153" s="179">
        <v>5</v>
      </c>
      <c r="H1153" s="180"/>
      <c r="I1153" s="150">
        <f t="shared" si="122"/>
        <v>0</v>
      </c>
      <c r="J1153" s="151"/>
      <c r="K1153" s="217"/>
    </row>
    <row r="1154" spans="1:12" outlineLevel="1" x14ac:dyDescent="0.2">
      <c r="A1154" s="175"/>
      <c r="B1154" s="161"/>
      <c r="C1154" s="176"/>
      <c r="D1154" s="176"/>
      <c r="E1154" s="156" t="s">
        <v>422</v>
      </c>
      <c r="F1154" s="157" t="s">
        <v>423</v>
      </c>
      <c r="G1154" s="179">
        <v>1</v>
      </c>
      <c r="H1154" s="180"/>
      <c r="I1154" s="150">
        <f t="shared" si="122"/>
        <v>0</v>
      </c>
      <c r="J1154" s="151"/>
      <c r="K1154" s="217"/>
    </row>
    <row r="1155" spans="1:12" outlineLevel="1" x14ac:dyDescent="0.2">
      <c r="A1155" s="168" t="s">
        <v>431</v>
      </c>
      <c r="B1155" s="158" t="s">
        <v>888</v>
      </c>
      <c r="C1155" s="176" t="s">
        <v>432</v>
      </c>
      <c r="D1155" s="176">
        <v>1</v>
      </c>
      <c r="E1155" s="189"/>
      <c r="F1155" s="161"/>
      <c r="G1155" s="179"/>
      <c r="H1155" s="180"/>
      <c r="I1155" s="202"/>
      <c r="J1155" s="18">
        <f>SUM(I1156:I1158)*D1155</f>
        <v>0</v>
      </c>
      <c r="K1155" s="174"/>
    </row>
    <row r="1156" spans="1:12" ht="25.5" outlineLevel="1" x14ac:dyDescent="0.2">
      <c r="A1156" s="175"/>
      <c r="B1156" s="161"/>
      <c r="C1156" s="176"/>
      <c r="D1156" s="176"/>
      <c r="E1156" s="156" t="s">
        <v>250</v>
      </c>
      <c r="F1156" s="157" t="s">
        <v>251</v>
      </c>
      <c r="G1156" s="179">
        <v>1</v>
      </c>
      <c r="H1156" s="180"/>
      <c r="I1156" s="150">
        <f t="shared" ref="I1156" si="124">H1156*IF(G1156="AR", 1, G1156)</f>
        <v>0</v>
      </c>
      <c r="J1156" s="151"/>
      <c r="K1156" s="217"/>
    </row>
    <row r="1157" spans="1:12" outlineLevel="1" x14ac:dyDescent="0.2">
      <c r="A1157" s="175"/>
      <c r="B1157" s="161"/>
      <c r="C1157" s="176"/>
      <c r="D1157" s="176"/>
      <c r="E1157" s="156" t="s">
        <v>468</v>
      </c>
      <c r="F1157" s="157" t="s">
        <v>469</v>
      </c>
      <c r="G1157" s="179">
        <v>1</v>
      </c>
      <c r="H1157" s="180"/>
      <c r="I1157" s="150">
        <f>H1157*IF(G1157="AR", 1, G1157)</f>
        <v>0</v>
      </c>
      <c r="J1157" s="151"/>
      <c r="K1157" s="217"/>
    </row>
    <row r="1158" spans="1:12" outlineLevel="1" x14ac:dyDescent="0.2">
      <c r="A1158" s="175"/>
      <c r="B1158" s="161"/>
      <c r="C1158" s="176"/>
      <c r="D1158" s="176"/>
      <c r="E1158" s="177" t="s">
        <v>256</v>
      </c>
      <c r="F1158" s="178" t="s">
        <v>467</v>
      </c>
      <c r="G1158" s="179">
        <v>1</v>
      </c>
      <c r="H1158" s="180"/>
      <c r="I1158" s="150">
        <f t="shared" ref="I1158" si="125">H1158*IF(G1158="AR", 1, G1158)</f>
        <v>0</v>
      </c>
      <c r="J1158" s="191"/>
      <c r="K1158" s="217"/>
    </row>
    <row r="1159" spans="1:12" outlineLevel="1" x14ac:dyDescent="0.2">
      <c r="A1159" s="168"/>
      <c r="B1159" s="158"/>
      <c r="C1159" s="176"/>
      <c r="D1159" s="176"/>
      <c r="E1159" s="189"/>
      <c r="F1159" s="161"/>
      <c r="G1159" s="179"/>
      <c r="H1159" s="180"/>
      <c r="I1159" s="202"/>
      <c r="J1159" s="191"/>
      <c r="K1159" s="174"/>
    </row>
    <row r="1160" spans="1:12" ht="15.75" x14ac:dyDescent="0.25">
      <c r="A1160" s="137" t="s">
        <v>765</v>
      </c>
      <c r="B1160" s="138"/>
      <c r="C1160" s="139"/>
      <c r="D1160" s="139">
        <f>SUM(D1161:D1165)</f>
        <v>3</v>
      </c>
      <c r="E1160" s="141"/>
      <c r="F1160" s="138"/>
      <c r="G1160" s="142"/>
      <c r="H1160" s="166"/>
      <c r="I1160" s="167"/>
      <c r="J1160" s="144">
        <f>SUM(J1161:J1165)</f>
        <v>0</v>
      </c>
      <c r="K1160" s="145"/>
    </row>
    <row r="1161" spans="1:12" outlineLevel="1" x14ac:dyDescent="0.2">
      <c r="A1161" s="168" t="s">
        <v>765</v>
      </c>
      <c r="B1161" s="158" t="s">
        <v>766</v>
      </c>
      <c r="C1161" s="169" t="s">
        <v>242</v>
      </c>
      <c r="D1161" s="169">
        <v>2</v>
      </c>
      <c r="E1161" s="170"/>
      <c r="F1161" s="158"/>
      <c r="G1161" s="171"/>
      <c r="H1161" s="180"/>
      <c r="I1161" s="172"/>
      <c r="J1161" s="173">
        <f>SUM(I1162:I1163)*D1161</f>
        <v>0</v>
      </c>
      <c r="K1161" s="174"/>
    </row>
    <row r="1162" spans="1:12" ht="25.5" outlineLevel="1" x14ac:dyDescent="0.2">
      <c r="A1162" s="175"/>
      <c r="B1162" s="161"/>
      <c r="C1162" s="176"/>
      <c r="D1162" s="176"/>
      <c r="E1162" s="182" t="s">
        <v>243</v>
      </c>
      <c r="F1162" s="183" t="s">
        <v>484</v>
      </c>
      <c r="G1162" s="179">
        <v>1</v>
      </c>
      <c r="H1162" s="180"/>
      <c r="I1162" s="150">
        <f>H1162*IF(G1162="AR", 1, G1162)</f>
        <v>0</v>
      </c>
      <c r="J1162" s="191"/>
      <c r="K1162" s="217"/>
    </row>
    <row r="1163" spans="1:12" outlineLevel="1" x14ac:dyDescent="0.2">
      <c r="A1163" s="175"/>
      <c r="B1163" s="161"/>
      <c r="C1163" s="176"/>
      <c r="D1163" s="176"/>
      <c r="E1163" s="182" t="s">
        <v>487</v>
      </c>
      <c r="F1163" s="183" t="s">
        <v>488</v>
      </c>
      <c r="G1163" s="311" t="s">
        <v>921</v>
      </c>
      <c r="H1163" s="180"/>
      <c r="I1163" s="150">
        <f>H1163*IF(G1163="AR", 1, G1163)</f>
        <v>0</v>
      </c>
      <c r="J1163" s="198"/>
      <c r="K1163" s="217" t="s">
        <v>1100</v>
      </c>
    </row>
    <row r="1164" spans="1:12" outlineLevel="1" x14ac:dyDescent="0.2">
      <c r="A1164" s="268" t="s">
        <v>765</v>
      </c>
      <c r="B1164" s="263" t="s">
        <v>860</v>
      </c>
      <c r="C1164" s="269" t="s">
        <v>247</v>
      </c>
      <c r="D1164" s="269">
        <v>1</v>
      </c>
      <c r="E1164" s="281"/>
      <c r="F1164" s="263"/>
      <c r="G1164" s="269"/>
      <c r="H1164" s="180"/>
      <c r="I1164" s="277"/>
      <c r="J1164" s="284"/>
      <c r="K1164" s="285" t="s">
        <v>241</v>
      </c>
    </row>
    <row r="1165" spans="1:12" outlineLevel="1" x14ac:dyDescent="0.2">
      <c r="A1165" s="175"/>
      <c r="B1165" s="199"/>
      <c r="C1165" s="200"/>
      <c r="D1165" s="200"/>
      <c r="E1165" s="201"/>
      <c r="F1165" s="199"/>
      <c r="G1165" s="179"/>
      <c r="H1165" s="180"/>
      <c r="I1165" s="172"/>
      <c r="J1165" s="191"/>
      <c r="K1165" s="174"/>
    </row>
    <row r="1166" spans="1:12" ht="15.75" x14ac:dyDescent="0.25">
      <c r="A1166" s="128" t="s">
        <v>433</v>
      </c>
      <c r="B1166" s="129"/>
      <c r="C1166" s="130"/>
      <c r="D1166" s="130">
        <f>SUM(D1167,D1210,D1314,D1355,D1384, D1456)</f>
        <v>281</v>
      </c>
      <c r="E1166" s="131"/>
      <c r="F1166" s="129"/>
      <c r="G1166" s="132"/>
      <c r="H1166" s="133"/>
      <c r="I1166" s="134"/>
      <c r="J1166" s="135">
        <f>SUM(J1167,J1210,J1314,J1355,J1384)</f>
        <v>0</v>
      </c>
      <c r="K1166" s="136"/>
    </row>
    <row r="1167" spans="1:12" ht="15.75" x14ac:dyDescent="0.25">
      <c r="A1167" s="137" t="s">
        <v>314</v>
      </c>
      <c r="B1167" s="138"/>
      <c r="C1167" s="139"/>
      <c r="D1167" s="139">
        <f>SUM(D1168:D1209)</f>
        <v>25</v>
      </c>
      <c r="E1167" s="141"/>
      <c r="F1167" s="138"/>
      <c r="G1167" s="142"/>
      <c r="H1167" s="166"/>
      <c r="I1167" s="167"/>
      <c r="J1167" s="144">
        <f>SUM(J1168:J1209)</f>
        <v>0</v>
      </c>
      <c r="K1167" s="145"/>
    </row>
    <row r="1168" spans="1:12" outlineLevel="1" x14ac:dyDescent="0.2">
      <c r="A1168" s="268" t="s">
        <v>314</v>
      </c>
      <c r="B1168" s="265" t="s">
        <v>478</v>
      </c>
      <c r="C1168" s="289" t="s">
        <v>435</v>
      </c>
      <c r="D1168" s="289">
        <v>8</v>
      </c>
      <c r="E1168" s="247"/>
      <c r="F1168" s="248"/>
      <c r="G1168" s="246"/>
      <c r="H1168" s="149"/>
      <c r="I1168" s="243"/>
      <c r="J1168" s="244"/>
      <c r="K1168" s="245" t="s">
        <v>241</v>
      </c>
      <c r="L1168" s="1"/>
    </row>
    <row r="1169" spans="1:12" outlineLevel="1" x14ac:dyDescent="0.2">
      <c r="A1169" s="168" t="s">
        <v>314</v>
      </c>
      <c r="B1169" s="225" t="s">
        <v>920</v>
      </c>
      <c r="C1169" s="17" t="s">
        <v>902</v>
      </c>
      <c r="D1169" s="17">
        <v>1</v>
      </c>
      <c r="E1169" s="148"/>
      <c r="F1169" s="147"/>
      <c r="G1169" s="227"/>
      <c r="H1169" s="149"/>
      <c r="I1169" s="228"/>
      <c r="J1169" s="173">
        <f>SUM(I1170:I1170)*D1169</f>
        <v>0</v>
      </c>
      <c r="K1169" s="230"/>
      <c r="L1169" s="1"/>
    </row>
    <row r="1170" spans="1:12" ht="27" customHeight="1" outlineLevel="1" x14ac:dyDescent="0.2">
      <c r="A1170" s="168"/>
      <c r="B1170" s="225"/>
      <c r="C1170" s="17"/>
      <c r="D1170" s="17"/>
      <c r="E1170" s="197" t="s">
        <v>472</v>
      </c>
      <c r="F1170" s="157" t="s">
        <v>473</v>
      </c>
      <c r="G1170" s="179">
        <v>1</v>
      </c>
      <c r="H1170" s="149"/>
      <c r="I1170" s="150">
        <f t="shared" ref="I1170" si="126">H1170*IF(G1170="AR", 1, G1170)</f>
        <v>0</v>
      </c>
      <c r="J1170" s="229"/>
      <c r="K1170" s="217" t="s">
        <v>917</v>
      </c>
      <c r="L1170" s="1"/>
    </row>
    <row r="1171" spans="1:12" outlineLevel="1" x14ac:dyDescent="0.2">
      <c r="A1171" s="168" t="s">
        <v>314</v>
      </c>
      <c r="B1171" s="158" t="s">
        <v>476</v>
      </c>
      <c r="C1171" s="169" t="s">
        <v>477</v>
      </c>
      <c r="D1171" s="169">
        <v>1</v>
      </c>
      <c r="E1171" s="170"/>
      <c r="F1171" s="158"/>
      <c r="G1171" s="171"/>
      <c r="H1171" s="180"/>
      <c r="I1171" s="172"/>
      <c r="J1171" s="173">
        <f>SUM(I1172:I1177)*D1171</f>
        <v>0</v>
      </c>
      <c r="K1171" s="174"/>
    </row>
    <row r="1172" spans="1:12" outlineLevel="1" x14ac:dyDescent="0.2">
      <c r="A1172" s="175"/>
      <c r="B1172" s="161"/>
      <c r="C1172" s="176"/>
      <c r="D1172" s="176"/>
      <c r="E1172" s="177" t="s">
        <v>345</v>
      </c>
      <c r="F1172" s="178" t="s">
        <v>346</v>
      </c>
      <c r="G1172" s="179">
        <v>1</v>
      </c>
      <c r="H1172" s="180"/>
      <c r="I1172" s="150">
        <f t="shared" ref="I1172:I1177" si="127">H1172*IF(G1172="AR", 1, G1172)</f>
        <v>0</v>
      </c>
      <c r="J1172" s="191"/>
      <c r="K1172" s="217"/>
    </row>
    <row r="1173" spans="1:12" outlineLevel="1" x14ac:dyDescent="0.2">
      <c r="A1173" s="175"/>
      <c r="B1173" s="161"/>
      <c r="C1173" s="176"/>
      <c r="D1173" s="176"/>
      <c r="E1173" s="177" t="s">
        <v>480</v>
      </c>
      <c r="F1173" s="178" t="s">
        <v>481</v>
      </c>
      <c r="G1173" s="179">
        <v>1</v>
      </c>
      <c r="H1173" s="180"/>
      <c r="I1173" s="150">
        <f t="shared" si="127"/>
        <v>0</v>
      </c>
      <c r="J1173" s="191"/>
      <c r="K1173" s="217"/>
    </row>
    <row r="1174" spans="1:12" ht="25.5" outlineLevel="1" x14ac:dyDescent="0.2">
      <c r="A1174" s="175"/>
      <c r="B1174" s="161"/>
      <c r="C1174" s="176"/>
      <c r="D1174" s="176"/>
      <c r="E1174" s="189" t="s">
        <v>482</v>
      </c>
      <c r="F1174" s="161" t="s">
        <v>483</v>
      </c>
      <c r="G1174" s="179">
        <v>1</v>
      </c>
      <c r="H1174" s="180"/>
      <c r="I1174" s="150">
        <f t="shared" si="127"/>
        <v>0</v>
      </c>
      <c r="J1174" s="191"/>
      <c r="K1174" s="217"/>
    </row>
    <row r="1175" spans="1:12" ht="25.5" outlineLevel="1" x14ac:dyDescent="0.2">
      <c r="A1175" s="175"/>
      <c r="B1175" s="161"/>
      <c r="C1175" s="176"/>
      <c r="D1175" s="176"/>
      <c r="E1175" s="177" t="s">
        <v>243</v>
      </c>
      <c r="F1175" s="178" t="s">
        <v>484</v>
      </c>
      <c r="G1175" s="179">
        <v>1</v>
      </c>
      <c r="H1175" s="180"/>
      <c r="I1175" s="150">
        <f t="shared" si="127"/>
        <v>0</v>
      </c>
      <c r="J1175" s="191"/>
      <c r="K1175" s="217"/>
    </row>
    <row r="1176" spans="1:12" outlineLevel="1" x14ac:dyDescent="0.2">
      <c r="A1176" s="175"/>
      <c r="B1176" s="161"/>
      <c r="C1176" s="176"/>
      <c r="D1176" s="176"/>
      <c r="E1176" s="189" t="s">
        <v>485</v>
      </c>
      <c r="F1176" s="161" t="s">
        <v>486</v>
      </c>
      <c r="G1176" s="179">
        <v>2</v>
      </c>
      <c r="H1176" s="180"/>
      <c r="I1176" s="150">
        <f t="shared" si="127"/>
        <v>0</v>
      </c>
      <c r="J1176" s="191"/>
      <c r="K1176" s="217"/>
    </row>
    <row r="1177" spans="1:12" ht="29.25" customHeight="1" outlineLevel="1" x14ac:dyDescent="0.2">
      <c r="A1177" s="175"/>
      <c r="B1177" s="161"/>
      <c r="C1177" s="176"/>
      <c r="D1177" s="176"/>
      <c r="E1177" s="189" t="s">
        <v>468</v>
      </c>
      <c r="F1177" s="161" t="s">
        <v>469</v>
      </c>
      <c r="G1177" s="179">
        <v>1</v>
      </c>
      <c r="H1177" s="180"/>
      <c r="I1177" s="150">
        <f t="shared" si="127"/>
        <v>0</v>
      </c>
      <c r="J1177" s="191"/>
      <c r="K1177" s="217"/>
    </row>
    <row r="1178" spans="1:12" ht="25.5" outlineLevel="1" x14ac:dyDescent="0.2">
      <c r="A1178" s="168" t="s">
        <v>314</v>
      </c>
      <c r="B1178" s="158" t="s">
        <v>479</v>
      </c>
      <c r="C1178" s="169" t="s">
        <v>366</v>
      </c>
      <c r="D1178" s="169">
        <v>1</v>
      </c>
      <c r="E1178" s="170"/>
      <c r="F1178" s="158"/>
      <c r="G1178" s="171"/>
      <c r="H1178" s="180"/>
      <c r="I1178" s="172"/>
      <c r="J1178" s="173">
        <f>SUM(I1179:I1179)*D1178</f>
        <v>0</v>
      </c>
      <c r="K1178" s="174"/>
    </row>
    <row r="1179" spans="1:12" outlineLevel="1" x14ac:dyDescent="0.2">
      <c r="A1179" s="175"/>
      <c r="B1179" s="161"/>
      <c r="C1179" s="176"/>
      <c r="D1179" s="176"/>
      <c r="E1179" s="177" t="s">
        <v>487</v>
      </c>
      <c r="F1179" s="178" t="s">
        <v>488</v>
      </c>
      <c r="G1179" s="311" t="s">
        <v>921</v>
      </c>
      <c r="H1179" s="180"/>
      <c r="I1179" s="150">
        <f t="shared" ref="I1179" si="128">H1179*IF(G1179="AR", 1, G1179)</f>
        <v>0</v>
      </c>
      <c r="J1179" s="198"/>
      <c r="K1179" s="217" t="s">
        <v>1077</v>
      </c>
    </row>
    <row r="1180" spans="1:12" outlineLevel="1" x14ac:dyDescent="0.2">
      <c r="A1180" s="274" t="s">
        <v>314</v>
      </c>
      <c r="B1180" s="218" t="s">
        <v>491</v>
      </c>
      <c r="C1180" s="171" t="s">
        <v>434</v>
      </c>
      <c r="D1180" s="216">
        <v>2</v>
      </c>
      <c r="E1180" s="177"/>
      <c r="F1180" s="178"/>
      <c r="G1180" s="216"/>
      <c r="H1180" s="180"/>
      <c r="I1180" s="172"/>
      <c r="J1180" s="173">
        <f>SUM(I1181:I1181)*D1180</f>
        <v>0</v>
      </c>
      <c r="K1180" s="303"/>
    </row>
    <row r="1181" spans="1:12" outlineLevel="1" x14ac:dyDescent="0.2">
      <c r="E1181" s="314" t="s">
        <v>964</v>
      </c>
      <c r="F1181" s="306" t="s">
        <v>965</v>
      </c>
      <c r="G1181" s="317">
        <v>1</v>
      </c>
      <c r="H1181" s="180"/>
      <c r="I1181" s="172"/>
      <c r="J1181" s="191"/>
      <c r="K1181" s="174"/>
    </row>
    <row r="1182" spans="1:12" outlineLevel="1" x14ac:dyDescent="0.2">
      <c r="A1182" s="168" t="s">
        <v>314</v>
      </c>
      <c r="B1182" s="158" t="s">
        <v>494</v>
      </c>
      <c r="C1182" s="169" t="s">
        <v>267</v>
      </c>
      <c r="D1182" s="169">
        <v>1</v>
      </c>
      <c r="E1182" s="170"/>
      <c r="F1182" s="158"/>
      <c r="G1182" s="171"/>
      <c r="H1182" s="180"/>
      <c r="I1182" s="172"/>
      <c r="J1182" s="173">
        <f>SUM(I1183:I1183)*D1182</f>
        <v>0</v>
      </c>
      <c r="K1182" s="174"/>
    </row>
    <row r="1183" spans="1:12" outlineLevel="1" x14ac:dyDescent="0.2">
      <c r="A1183" s="175"/>
      <c r="B1183" s="161"/>
      <c r="C1183" s="176"/>
      <c r="D1183" s="176"/>
      <c r="E1183" s="177" t="s">
        <v>472</v>
      </c>
      <c r="F1183" s="178" t="s">
        <v>473</v>
      </c>
      <c r="G1183" s="179">
        <v>1</v>
      </c>
      <c r="H1183" s="180"/>
      <c r="I1183" s="150">
        <f t="shared" ref="I1183" si="129">H1183*IF(G1183="AR", 1, G1183)</f>
        <v>0</v>
      </c>
      <c r="J1183" s="191"/>
      <c r="K1183" s="217" t="s">
        <v>917</v>
      </c>
    </row>
    <row r="1184" spans="1:12" outlineLevel="1" x14ac:dyDescent="0.2">
      <c r="A1184" s="168" t="s">
        <v>314</v>
      </c>
      <c r="B1184" s="158" t="s">
        <v>495</v>
      </c>
      <c r="C1184" s="169" t="s">
        <v>339</v>
      </c>
      <c r="D1184" s="169">
        <v>1</v>
      </c>
      <c r="E1184" s="170"/>
      <c r="F1184" s="158"/>
      <c r="G1184" s="171"/>
      <c r="H1184" s="180"/>
      <c r="I1184" s="172"/>
      <c r="J1184" s="173">
        <f>SUM(I1185:I1185)*D1184</f>
        <v>0</v>
      </c>
      <c r="K1184" s="174"/>
    </row>
    <row r="1185" spans="1:11" outlineLevel="1" x14ac:dyDescent="0.2">
      <c r="A1185" s="175"/>
      <c r="B1185" s="161"/>
      <c r="C1185" s="176"/>
      <c r="D1185" s="176"/>
      <c r="E1185" s="177" t="s">
        <v>472</v>
      </c>
      <c r="F1185" s="178" t="s">
        <v>473</v>
      </c>
      <c r="G1185" s="179">
        <v>1</v>
      </c>
      <c r="H1185" s="180"/>
      <c r="I1185" s="150">
        <f t="shared" ref="I1185:I1187" si="130">H1185*IF(G1185="AR", 1, G1185)</f>
        <v>0</v>
      </c>
      <c r="J1185" s="191"/>
      <c r="K1185" s="217" t="s">
        <v>917</v>
      </c>
    </row>
    <row r="1186" spans="1:11" outlineLevel="1" x14ac:dyDescent="0.2">
      <c r="A1186" s="168" t="s">
        <v>314</v>
      </c>
      <c r="B1186" s="158" t="s">
        <v>497</v>
      </c>
      <c r="C1186" s="169" t="s">
        <v>496</v>
      </c>
      <c r="D1186" s="169">
        <v>3</v>
      </c>
      <c r="E1186" s="170"/>
      <c r="F1186" s="158"/>
      <c r="G1186" s="171"/>
      <c r="H1186" s="180"/>
      <c r="I1186" s="172"/>
      <c r="J1186" s="173">
        <f>SUM(I1187:I1187)*D1186</f>
        <v>0</v>
      </c>
      <c r="K1186" s="230"/>
    </row>
    <row r="1187" spans="1:11" outlineLevel="1" x14ac:dyDescent="0.2">
      <c r="A1187" s="168"/>
      <c r="B1187" s="158"/>
      <c r="C1187" s="169"/>
      <c r="D1187" s="169"/>
      <c r="E1187" s="177" t="s">
        <v>472</v>
      </c>
      <c r="F1187" s="178" t="s">
        <v>473</v>
      </c>
      <c r="G1187" s="216">
        <v>2</v>
      </c>
      <c r="H1187" s="180"/>
      <c r="I1187" s="150">
        <f t="shared" si="130"/>
        <v>0</v>
      </c>
      <c r="J1187" s="173"/>
      <c r="K1187" s="303" t="s">
        <v>917</v>
      </c>
    </row>
    <row r="1188" spans="1:11" outlineLevel="1" x14ac:dyDescent="0.2">
      <c r="A1188" s="168" t="s">
        <v>314</v>
      </c>
      <c r="B1188" s="158" t="s">
        <v>498</v>
      </c>
      <c r="C1188" s="169" t="s">
        <v>341</v>
      </c>
      <c r="D1188" s="169">
        <v>2</v>
      </c>
      <c r="E1188" s="170"/>
      <c r="F1188" s="158"/>
      <c r="G1188" s="171"/>
      <c r="H1188" s="180"/>
      <c r="I1188" s="172"/>
      <c r="J1188" s="173">
        <f>SUM(I1189:I1197)*D1188</f>
        <v>0</v>
      </c>
      <c r="K1188" s="174"/>
    </row>
    <row r="1189" spans="1:11" outlineLevel="1" x14ac:dyDescent="0.2">
      <c r="A1189" s="175"/>
      <c r="B1189" s="161"/>
      <c r="C1189" s="176"/>
      <c r="D1189" s="176"/>
      <c r="E1189" s="177" t="s">
        <v>501</v>
      </c>
      <c r="F1189" s="178" t="s">
        <v>502</v>
      </c>
      <c r="G1189" s="179">
        <v>1</v>
      </c>
      <c r="H1189" s="180"/>
      <c r="I1189" s="150">
        <f t="shared" ref="I1189:I1197" si="131">H1189*IF(G1189="AR", 1, G1189)</f>
        <v>0</v>
      </c>
      <c r="J1189" s="191"/>
      <c r="K1189" s="217"/>
    </row>
    <row r="1190" spans="1:11" outlineLevel="1" x14ac:dyDescent="0.2">
      <c r="A1190" s="175"/>
      <c r="B1190" s="161"/>
      <c r="C1190" s="176"/>
      <c r="D1190" s="176"/>
      <c r="E1190" s="177" t="s">
        <v>480</v>
      </c>
      <c r="F1190" s="178" t="s">
        <v>481</v>
      </c>
      <c r="G1190" s="179">
        <v>1</v>
      </c>
      <c r="H1190" s="180"/>
      <c r="I1190" s="150">
        <f t="shared" si="131"/>
        <v>0</v>
      </c>
      <c r="J1190" s="191"/>
      <c r="K1190" s="217"/>
    </row>
    <row r="1191" spans="1:11" ht="25.5" outlineLevel="1" x14ac:dyDescent="0.2">
      <c r="A1191" s="175"/>
      <c r="B1191" s="161"/>
      <c r="C1191" s="176"/>
      <c r="D1191" s="176"/>
      <c r="E1191" s="189" t="s">
        <v>482</v>
      </c>
      <c r="F1191" s="161" t="s">
        <v>483</v>
      </c>
      <c r="G1191" s="179">
        <v>1</v>
      </c>
      <c r="H1191" s="180"/>
      <c r="I1191" s="150">
        <f t="shared" si="131"/>
        <v>0</v>
      </c>
      <c r="J1191" s="191"/>
      <c r="K1191" s="217"/>
    </row>
    <row r="1192" spans="1:11" ht="25.5" outlineLevel="1" x14ac:dyDescent="0.2">
      <c r="A1192" s="175"/>
      <c r="B1192" s="161"/>
      <c r="C1192" s="176"/>
      <c r="D1192" s="176"/>
      <c r="E1192" s="177" t="s">
        <v>385</v>
      </c>
      <c r="F1192" s="178" t="s">
        <v>386</v>
      </c>
      <c r="G1192" s="179">
        <v>1</v>
      </c>
      <c r="H1192" s="180"/>
      <c r="I1192" s="150">
        <f t="shared" si="131"/>
        <v>0</v>
      </c>
      <c r="J1192" s="191"/>
      <c r="K1192" s="217"/>
    </row>
    <row r="1193" spans="1:11" ht="25.5" outlineLevel="1" x14ac:dyDescent="0.2">
      <c r="A1193" s="175"/>
      <c r="B1193" s="161"/>
      <c r="C1193" s="176"/>
      <c r="D1193" s="176"/>
      <c r="E1193" s="189" t="s">
        <v>306</v>
      </c>
      <c r="F1193" s="161" t="s">
        <v>503</v>
      </c>
      <c r="G1193" s="179">
        <v>1</v>
      </c>
      <c r="H1193" s="180"/>
      <c r="I1193" s="150">
        <f t="shared" si="131"/>
        <v>0</v>
      </c>
      <c r="J1193" s="191"/>
      <c r="K1193" s="217"/>
    </row>
    <row r="1194" spans="1:11" ht="25.5" outlineLevel="1" x14ac:dyDescent="0.2">
      <c r="A1194" s="175"/>
      <c r="B1194" s="161"/>
      <c r="C1194" s="176"/>
      <c r="D1194" s="176"/>
      <c r="E1194" s="177" t="s">
        <v>243</v>
      </c>
      <c r="F1194" s="178" t="s">
        <v>484</v>
      </c>
      <c r="G1194" s="179">
        <v>1</v>
      </c>
      <c r="H1194" s="180"/>
      <c r="I1194" s="150">
        <f t="shared" si="131"/>
        <v>0</v>
      </c>
      <c r="J1194" s="191"/>
      <c r="K1194" s="217"/>
    </row>
    <row r="1195" spans="1:11" ht="25.5" outlineLevel="1" x14ac:dyDescent="0.2">
      <c r="A1195" s="175"/>
      <c r="B1195" s="161"/>
      <c r="C1195" s="176"/>
      <c r="D1195" s="176"/>
      <c r="E1195" s="189" t="s">
        <v>504</v>
      </c>
      <c r="F1195" s="161" t="s">
        <v>505</v>
      </c>
      <c r="G1195" s="179">
        <v>1</v>
      </c>
      <c r="H1195" s="180"/>
      <c r="I1195" s="150">
        <f t="shared" si="131"/>
        <v>0</v>
      </c>
      <c r="J1195" s="191"/>
      <c r="K1195" s="217"/>
    </row>
    <row r="1196" spans="1:11" outlineLevel="1" x14ac:dyDescent="0.2">
      <c r="A1196" s="175"/>
      <c r="B1196" s="161"/>
      <c r="C1196" s="176"/>
      <c r="D1196" s="176"/>
      <c r="E1196" s="177" t="s">
        <v>506</v>
      </c>
      <c r="F1196" s="178" t="s">
        <v>507</v>
      </c>
      <c r="G1196" s="179">
        <v>1</v>
      </c>
      <c r="H1196" s="180"/>
      <c r="I1196" s="150">
        <f t="shared" si="131"/>
        <v>0</v>
      </c>
      <c r="J1196" s="191"/>
      <c r="K1196" s="217"/>
    </row>
    <row r="1197" spans="1:11" outlineLevel="1" x14ac:dyDescent="0.2">
      <c r="A1197" s="175"/>
      <c r="B1197" s="161"/>
      <c r="C1197" s="176"/>
      <c r="D1197" s="176"/>
      <c r="E1197" s="189" t="s">
        <v>508</v>
      </c>
      <c r="F1197" s="161" t="s">
        <v>509</v>
      </c>
      <c r="G1197" s="179">
        <v>1</v>
      </c>
      <c r="H1197" s="180"/>
      <c r="I1197" s="150">
        <f t="shared" si="131"/>
        <v>0</v>
      </c>
      <c r="J1197" s="191"/>
      <c r="K1197" s="217"/>
    </row>
    <row r="1198" spans="1:11" outlineLevel="1" x14ac:dyDescent="0.2">
      <c r="A1198" s="168" t="s">
        <v>314</v>
      </c>
      <c r="B1198" s="158" t="s">
        <v>499</v>
      </c>
      <c r="C1198" s="169" t="s">
        <v>305</v>
      </c>
      <c r="D1198" s="169">
        <v>1</v>
      </c>
      <c r="E1198" s="170"/>
      <c r="F1198" s="158"/>
      <c r="G1198" s="171"/>
      <c r="H1198" s="180"/>
      <c r="I1198" s="172"/>
      <c r="J1198" s="173">
        <f>SUM(I1199:I1206)*D1198</f>
        <v>0</v>
      </c>
      <c r="K1198" s="174"/>
    </row>
    <row r="1199" spans="1:11" outlineLevel="1" x14ac:dyDescent="0.2">
      <c r="A1199" s="175"/>
      <c r="B1199" s="161"/>
      <c r="C1199" s="176"/>
      <c r="D1199" s="176"/>
      <c r="E1199" s="177" t="s">
        <v>501</v>
      </c>
      <c r="F1199" s="178" t="s">
        <v>502</v>
      </c>
      <c r="G1199" s="179">
        <v>1</v>
      </c>
      <c r="H1199" s="180"/>
      <c r="I1199" s="150">
        <f t="shared" ref="I1199:I1206" si="132">H1199*IF(G1199="AR", 1, G1199)</f>
        <v>0</v>
      </c>
      <c r="J1199" s="191"/>
      <c r="K1199" s="217"/>
    </row>
    <row r="1200" spans="1:11" ht="25.5" outlineLevel="1" x14ac:dyDescent="0.2">
      <c r="A1200" s="175"/>
      <c r="B1200" s="161"/>
      <c r="C1200" s="176"/>
      <c r="D1200" s="176"/>
      <c r="E1200" s="177" t="s">
        <v>482</v>
      </c>
      <c r="F1200" s="178" t="s">
        <v>483</v>
      </c>
      <c r="G1200" s="179">
        <v>1</v>
      </c>
      <c r="H1200" s="180"/>
      <c r="I1200" s="150">
        <f t="shared" si="132"/>
        <v>0</v>
      </c>
      <c r="J1200" s="191"/>
      <c r="K1200" s="301"/>
    </row>
    <row r="1201" spans="1:11" ht="25.5" outlineLevel="1" x14ac:dyDescent="0.2">
      <c r="A1201" s="175"/>
      <c r="B1201" s="161"/>
      <c r="C1201" s="176"/>
      <c r="D1201" s="176"/>
      <c r="E1201" s="189" t="s">
        <v>385</v>
      </c>
      <c r="F1201" s="161" t="s">
        <v>386</v>
      </c>
      <c r="G1201" s="179">
        <v>1</v>
      </c>
      <c r="H1201" s="180"/>
      <c r="I1201" s="150">
        <f t="shared" si="132"/>
        <v>0</v>
      </c>
      <c r="J1201" s="191"/>
      <c r="K1201" s="301"/>
    </row>
    <row r="1202" spans="1:11" ht="25.5" outlineLevel="1" x14ac:dyDescent="0.2">
      <c r="A1202" s="175"/>
      <c r="B1202" s="161"/>
      <c r="C1202" s="176"/>
      <c r="D1202" s="176"/>
      <c r="E1202" s="177" t="s">
        <v>306</v>
      </c>
      <c r="F1202" s="178" t="s">
        <v>503</v>
      </c>
      <c r="G1202" s="179">
        <v>1</v>
      </c>
      <c r="H1202" s="180"/>
      <c r="I1202" s="150">
        <f t="shared" si="132"/>
        <v>0</v>
      </c>
      <c r="J1202" s="191"/>
      <c r="K1202" s="301"/>
    </row>
    <row r="1203" spans="1:11" ht="25.5" outlineLevel="1" x14ac:dyDescent="0.2">
      <c r="A1203" s="175"/>
      <c r="B1203" s="161"/>
      <c r="C1203" s="176"/>
      <c r="D1203" s="176"/>
      <c r="E1203" s="189" t="s">
        <v>243</v>
      </c>
      <c r="F1203" s="161" t="s">
        <v>484</v>
      </c>
      <c r="G1203" s="179">
        <v>1</v>
      </c>
      <c r="H1203" s="180"/>
      <c r="I1203" s="150">
        <f t="shared" si="132"/>
        <v>0</v>
      </c>
      <c r="J1203" s="191"/>
      <c r="K1203" s="301"/>
    </row>
    <row r="1204" spans="1:11" ht="25.5" outlineLevel="1" x14ac:dyDescent="0.2">
      <c r="A1204" s="175"/>
      <c r="B1204" s="161"/>
      <c r="C1204" s="176"/>
      <c r="D1204" s="176"/>
      <c r="E1204" s="177" t="s">
        <v>504</v>
      </c>
      <c r="F1204" s="178" t="s">
        <v>505</v>
      </c>
      <c r="G1204" s="179">
        <v>1</v>
      </c>
      <c r="H1204" s="180"/>
      <c r="I1204" s="150">
        <f t="shared" si="132"/>
        <v>0</v>
      </c>
      <c r="J1204" s="191"/>
      <c r="K1204" s="217"/>
    </row>
    <row r="1205" spans="1:11" outlineLevel="1" x14ac:dyDescent="0.2">
      <c r="A1205" s="175"/>
      <c r="B1205" s="161"/>
      <c r="C1205" s="176"/>
      <c r="D1205" s="176"/>
      <c r="E1205" s="189" t="s">
        <v>506</v>
      </c>
      <c r="F1205" s="161" t="s">
        <v>507</v>
      </c>
      <c r="G1205" s="179">
        <v>1</v>
      </c>
      <c r="H1205" s="180"/>
      <c r="I1205" s="150">
        <f t="shared" si="132"/>
        <v>0</v>
      </c>
      <c r="J1205" s="191"/>
      <c r="K1205" s="217"/>
    </row>
    <row r="1206" spans="1:11" outlineLevel="1" x14ac:dyDescent="0.2">
      <c r="A1206" s="175"/>
      <c r="B1206" s="161"/>
      <c r="C1206" s="176"/>
      <c r="D1206" s="176"/>
      <c r="E1206" s="177" t="s">
        <v>508</v>
      </c>
      <c r="F1206" s="178" t="s">
        <v>509</v>
      </c>
      <c r="G1206" s="179">
        <v>1</v>
      </c>
      <c r="H1206" s="180"/>
      <c r="I1206" s="150">
        <f t="shared" si="132"/>
        <v>0</v>
      </c>
      <c r="J1206" s="191"/>
      <c r="K1206" s="217"/>
    </row>
    <row r="1207" spans="1:11" outlineLevel="1" x14ac:dyDescent="0.2">
      <c r="A1207" s="168" t="s">
        <v>314</v>
      </c>
      <c r="B1207" s="158" t="s">
        <v>500</v>
      </c>
      <c r="C1207" s="169" t="s">
        <v>270</v>
      </c>
      <c r="D1207" s="169">
        <v>4</v>
      </c>
      <c r="E1207" s="170"/>
      <c r="F1207" s="158"/>
      <c r="G1207" s="171"/>
      <c r="H1207" s="180"/>
      <c r="I1207" s="172"/>
      <c r="J1207" s="173">
        <f>SUM(I1208:I1209)*D1207</f>
        <v>0</v>
      </c>
      <c r="K1207" s="174"/>
    </row>
    <row r="1208" spans="1:11" outlineLevel="1" x14ac:dyDescent="0.2">
      <c r="A1208" s="175"/>
      <c r="B1208" s="161"/>
      <c r="C1208" s="176"/>
      <c r="D1208" s="176"/>
      <c r="E1208" s="177" t="s">
        <v>492</v>
      </c>
      <c r="F1208" s="178" t="s">
        <v>493</v>
      </c>
      <c r="G1208" s="179">
        <v>1</v>
      </c>
      <c r="H1208" s="180"/>
      <c r="I1208" s="150">
        <f t="shared" ref="I1208:I1209" si="133">H1208*IF(G1208="AR", 1, G1208)</f>
        <v>0</v>
      </c>
      <c r="J1208" s="191"/>
      <c r="K1208" s="217"/>
    </row>
    <row r="1209" spans="1:11" outlineLevel="1" x14ac:dyDescent="0.2">
      <c r="A1209" s="146"/>
      <c r="B1209" s="157"/>
      <c r="C1209" s="7"/>
      <c r="D1209" s="7"/>
      <c r="E1209" s="182" t="s">
        <v>964</v>
      </c>
      <c r="F1209" s="183" t="s">
        <v>965</v>
      </c>
      <c r="G1209" s="12">
        <v>1</v>
      </c>
      <c r="H1209" s="180"/>
      <c r="I1209" s="150">
        <f t="shared" si="133"/>
        <v>0</v>
      </c>
      <c r="J1209" s="204"/>
      <c r="K1209" s="260"/>
    </row>
    <row r="1210" spans="1:11" ht="15.75" x14ac:dyDescent="0.25">
      <c r="A1210" s="137" t="s">
        <v>436</v>
      </c>
      <c r="B1210" s="138"/>
      <c r="C1210" s="139"/>
      <c r="D1210" s="139">
        <f>SUM(D1211:D1313)</f>
        <v>139</v>
      </c>
      <c r="E1210" s="141"/>
      <c r="F1210" s="138"/>
      <c r="G1210" s="142"/>
      <c r="H1210" s="166"/>
      <c r="I1210" s="167"/>
      <c r="J1210" s="144">
        <f>SUM(J1211:J1313)</f>
        <v>0</v>
      </c>
      <c r="K1210" s="145"/>
    </row>
    <row r="1211" spans="1:11" outlineLevel="1" x14ac:dyDescent="0.2">
      <c r="A1211" s="168" t="s">
        <v>436</v>
      </c>
      <c r="B1211" s="158" t="s">
        <v>636</v>
      </c>
      <c r="C1211" s="169" t="s">
        <v>643</v>
      </c>
      <c r="D1211" s="169">
        <v>1</v>
      </c>
      <c r="E1211" s="170"/>
      <c r="F1211" s="158"/>
      <c r="G1211" s="171"/>
      <c r="H1211" s="180"/>
      <c r="I1211" s="172"/>
      <c r="J1211" s="173">
        <f>SUM(I1212:I1225)*D1211</f>
        <v>0</v>
      </c>
      <c r="K1211" s="174"/>
    </row>
    <row r="1212" spans="1:11" ht="25.5" outlineLevel="1" x14ac:dyDescent="0.2">
      <c r="A1212" s="175"/>
      <c r="B1212" s="161"/>
      <c r="C1212" s="176"/>
      <c r="D1212" s="176"/>
      <c r="E1212" s="177" t="s">
        <v>482</v>
      </c>
      <c r="F1212" s="178" t="s">
        <v>483</v>
      </c>
      <c r="G1212" s="179">
        <v>1</v>
      </c>
      <c r="H1212" s="180"/>
      <c r="I1212" s="150">
        <f t="shared" ref="I1212:I1273" si="134">H1212*IF(G1212="AR", 1, G1212)</f>
        <v>0</v>
      </c>
      <c r="J1212" s="191"/>
      <c r="K1212" s="217"/>
    </row>
    <row r="1213" spans="1:11" ht="25.5" outlineLevel="1" x14ac:dyDescent="0.2">
      <c r="A1213" s="175"/>
      <c r="B1213" s="161"/>
      <c r="C1213" s="176"/>
      <c r="D1213" s="176"/>
      <c r="E1213" s="189" t="s">
        <v>639</v>
      </c>
      <c r="F1213" s="161" t="s">
        <v>640</v>
      </c>
      <c r="G1213" s="179">
        <v>1</v>
      </c>
      <c r="H1213" s="180"/>
      <c r="I1213" s="150">
        <f t="shared" si="134"/>
        <v>0</v>
      </c>
      <c r="J1213" s="191"/>
      <c r="K1213" s="217"/>
    </row>
    <row r="1214" spans="1:11" outlineLevel="1" x14ac:dyDescent="0.2">
      <c r="A1214" s="175"/>
      <c r="B1214" s="161"/>
      <c r="C1214" s="176"/>
      <c r="D1214" s="176"/>
      <c r="E1214" s="177" t="s">
        <v>752</v>
      </c>
      <c r="F1214" s="161" t="s">
        <v>753</v>
      </c>
      <c r="G1214" s="216">
        <v>1</v>
      </c>
      <c r="H1214" s="180"/>
      <c r="I1214" s="150">
        <f t="shared" si="134"/>
        <v>0</v>
      </c>
      <c r="J1214" s="191"/>
      <c r="K1214" s="217"/>
    </row>
    <row r="1215" spans="1:11" outlineLevel="1" x14ac:dyDescent="0.2">
      <c r="A1215" s="175"/>
      <c r="B1215" s="161"/>
      <c r="C1215" s="176"/>
      <c r="D1215" s="176"/>
      <c r="E1215" s="177" t="s">
        <v>923</v>
      </c>
      <c r="F1215" s="178" t="s">
        <v>925</v>
      </c>
      <c r="G1215" s="216" t="s">
        <v>921</v>
      </c>
      <c r="H1215" s="180"/>
      <c r="I1215" s="150">
        <f t="shared" si="134"/>
        <v>0</v>
      </c>
      <c r="J1215" s="191"/>
      <c r="K1215" s="217"/>
    </row>
    <row r="1216" spans="1:11" ht="25.5" outlineLevel="1" x14ac:dyDescent="0.2">
      <c r="A1216" s="175"/>
      <c r="B1216" s="161"/>
      <c r="C1216" s="176"/>
      <c r="D1216" s="176"/>
      <c r="E1216" s="177" t="s">
        <v>289</v>
      </c>
      <c r="F1216" s="178" t="s">
        <v>290</v>
      </c>
      <c r="G1216" s="216">
        <v>1</v>
      </c>
      <c r="H1216" s="180"/>
      <c r="I1216" s="150">
        <f t="shared" si="134"/>
        <v>0</v>
      </c>
      <c r="J1216" s="191"/>
      <c r="K1216" s="217"/>
    </row>
    <row r="1217" spans="1:11" outlineLevel="1" x14ac:dyDescent="0.2">
      <c r="A1217" s="175"/>
      <c r="B1217" s="161"/>
      <c r="C1217" s="176"/>
      <c r="D1217" s="176"/>
      <c r="E1217" s="182" t="s">
        <v>487</v>
      </c>
      <c r="F1217" s="183" t="s">
        <v>488</v>
      </c>
      <c r="G1217" s="312" t="s">
        <v>921</v>
      </c>
      <c r="H1217" s="180"/>
      <c r="I1217" s="150">
        <f t="shared" si="134"/>
        <v>0</v>
      </c>
      <c r="J1217" s="198"/>
      <c r="K1217" s="217" t="s">
        <v>1072</v>
      </c>
    </row>
    <row r="1218" spans="1:11" outlineLevel="1" x14ac:dyDescent="0.2">
      <c r="A1218" s="175"/>
      <c r="B1218" s="161"/>
      <c r="C1218" s="176"/>
      <c r="D1218" s="176"/>
      <c r="E1218" s="177" t="s">
        <v>935</v>
      </c>
      <c r="F1218" s="178" t="s">
        <v>946</v>
      </c>
      <c r="G1218" s="216">
        <v>1</v>
      </c>
      <c r="H1218" s="180"/>
      <c r="I1218" s="150">
        <f t="shared" si="134"/>
        <v>0</v>
      </c>
      <c r="J1218" s="198"/>
      <c r="K1218" s="217"/>
    </row>
    <row r="1219" spans="1:11" outlineLevel="1" x14ac:dyDescent="0.2">
      <c r="A1219" s="175"/>
      <c r="B1219" s="161"/>
      <c r="C1219" s="176"/>
      <c r="D1219" s="176"/>
      <c r="E1219" s="177" t="s">
        <v>928</v>
      </c>
      <c r="F1219" s="178" t="s">
        <v>927</v>
      </c>
      <c r="G1219" s="179">
        <v>1</v>
      </c>
      <c r="H1219" s="180"/>
      <c r="I1219" s="150">
        <f t="shared" si="134"/>
        <v>0</v>
      </c>
      <c r="J1219" s="191"/>
      <c r="K1219" s="217"/>
    </row>
    <row r="1220" spans="1:11" outlineLevel="1" x14ac:dyDescent="0.2">
      <c r="A1220" s="175"/>
      <c r="B1220" s="161"/>
      <c r="C1220" s="176"/>
      <c r="D1220" s="176"/>
      <c r="E1220" s="177" t="s">
        <v>924</v>
      </c>
      <c r="F1220" s="178" t="s">
        <v>922</v>
      </c>
      <c r="G1220" s="179">
        <v>6</v>
      </c>
      <c r="H1220" s="180"/>
      <c r="I1220" s="150">
        <f t="shared" si="134"/>
        <v>0</v>
      </c>
      <c r="J1220" s="191"/>
      <c r="K1220" s="217"/>
    </row>
    <row r="1221" spans="1:11" ht="25.5" outlineLevel="1" x14ac:dyDescent="0.2">
      <c r="A1221" s="175"/>
      <c r="B1221" s="161"/>
      <c r="C1221" s="176"/>
      <c r="D1221" s="176"/>
      <c r="E1221" s="177" t="s">
        <v>243</v>
      </c>
      <c r="F1221" s="178" t="s">
        <v>484</v>
      </c>
      <c r="G1221" s="179">
        <v>1</v>
      </c>
      <c r="H1221" s="180"/>
      <c r="I1221" s="150">
        <f t="shared" si="134"/>
        <v>0</v>
      </c>
      <c r="J1221" s="191"/>
      <c r="K1221" s="217"/>
    </row>
    <row r="1222" spans="1:11" outlineLevel="1" x14ac:dyDescent="0.2">
      <c r="A1222" s="175"/>
      <c r="B1222" s="161"/>
      <c r="C1222" s="176"/>
      <c r="D1222" s="176"/>
      <c r="E1222" s="177" t="s">
        <v>940</v>
      </c>
      <c r="F1222" s="178" t="s">
        <v>943</v>
      </c>
      <c r="G1222" s="179">
        <v>1</v>
      </c>
      <c r="H1222" s="180"/>
      <c r="I1222" s="150">
        <f t="shared" si="134"/>
        <v>0</v>
      </c>
      <c r="J1222" s="198"/>
      <c r="K1222" s="217"/>
    </row>
    <row r="1223" spans="1:11" outlineLevel="1" x14ac:dyDescent="0.2">
      <c r="A1223" s="175"/>
      <c r="B1223" s="161"/>
      <c r="C1223" s="176"/>
      <c r="D1223" s="176"/>
      <c r="E1223" s="177" t="s">
        <v>941</v>
      </c>
      <c r="F1223" s="178" t="s">
        <v>944</v>
      </c>
      <c r="G1223" s="216">
        <v>1</v>
      </c>
      <c r="H1223" s="180"/>
      <c r="I1223" s="150">
        <f t="shared" si="134"/>
        <v>0</v>
      </c>
      <c r="J1223" s="198"/>
      <c r="K1223" s="217"/>
    </row>
    <row r="1224" spans="1:11" outlineLevel="1" x14ac:dyDescent="0.2">
      <c r="A1224" s="175"/>
      <c r="B1224" s="161"/>
      <c r="C1224" s="176"/>
      <c r="D1224" s="176"/>
      <c r="E1224" s="177" t="s">
        <v>942</v>
      </c>
      <c r="F1224" s="178" t="s">
        <v>1030</v>
      </c>
      <c r="G1224" s="216">
        <v>1</v>
      </c>
      <c r="H1224" s="180"/>
      <c r="I1224" s="150">
        <f t="shared" si="134"/>
        <v>0</v>
      </c>
      <c r="J1224" s="198"/>
      <c r="K1224" s="217"/>
    </row>
    <row r="1225" spans="1:11" outlineLevel="1" x14ac:dyDescent="0.2">
      <c r="A1225" s="175"/>
      <c r="B1225" s="161"/>
      <c r="C1225" s="176"/>
      <c r="D1225" s="176"/>
      <c r="E1225" s="189" t="s">
        <v>641</v>
      </c>
      <c r="F1225" s="161" t="s">
        <v>642</v>
      </c>
      <c r="G1225" s="179">
        <v>1</v>
      </c>
      <c r="H1225" s="180"/>
      <c r="I1225" s="150">
        <f t="shared" si="134"/>
        <v>0</v>
      </c>
      <c r="J1225" s="191"/>
      <c r="K1225" s="217"/>
    </row>
    <row r="1226" spans="1:11" outlineLevel="1" x14ac:dyDescent="0.2">
      <c r="A1226" s="168" t="s">
        <v>436</v>
      </c>
      <c r="B1226" s="158" t="s">
        <v>644</v>
      </c>
      <c r="C1226" s="169" t="s">
        <v>448</v>
      </c>
      <c r="D1226" s="169">
        <v>1</v>
      </c>
      <c r="E1226" s="170"/>
      <c r="F1226" s="158"/>
      <c r="G1226" s="171"/>
      <c r="H1226" s="180"/>
      <c r="I1226" s="150"/>
      <c r="J1226" s="173">
        <f>SUM(I1227:I1228)*D1226</f>
        <v>0</v>
      </c>
      <c r="K1226" s="174"/>
    </row>
    <row r="1227" spans="1:11" ht="25.5" outlineLevel="1" x14ac:dyDescent="0.2">
      <c r="A1227" s="175"/>
      <c r="B1227" s="161"/>
      <c r="C1227" s="176"/>
      <c r="D1227" s="176"/>
      <c r="E1227" s="177" t="s">
        <v>243</v>
      </c>
      <c r="F1227" s="178" t="s">
        <v>484</v>
      </c>
      <c r="G1227" s="179">
        <v>2</v>
      </c>
      <c r="H1227" s="180"/>
      <c r="I1227" s="150">
        <f t="shared" si="134"/>
        <v>0</v>
      </c>
      <c r="J1227" s="191"/>
      <c r="K1227" s="217"/>
    </row>
    <row r="1228" spans="1:11" outlineLevel="1" x14ac:dyDescent="0.2">
      <c r="A1228" s="175"/>
      <c r="B1228" s="161"/>
      <c r="C1228" s="176"/>
      <c r="D1228" s="176"/>
      <c r="E1228" s="177" t="s">
        <v>492</v>
      </c>
      <c r="F1228" s="178" t="s">
        <v>493</v>
      </c>
      <c r="G1228" s="179">
        <v>2</v>
      </c>
      <c r="H1228" s="180"/>
      <c r="I1228" s="150">
        <f t="shared" si="134"/>
        <v>0</v>
      </c>
      <c r="J1228" s="191"/>
      <c r="K1228" s="217"/>
    </row>
    <row r="1229" spans="1:11" outlineLevel="1" x14ac:dyDescent="0.2">
      <c r="A1229" s="168" t="s">
        <v>436</v>
      </c>
      <c r="B1229" s="158" t="s">
        <v>602</v>
      </c>
      <c r="C1229" s="169" t="s">
        <v>379</v>
      </c>
      <c r="D1229" s="169">
        <v>80</v>
      </c>
      <c r="E1229" s="170"/>
      <c r="F1229" s="158"/>
      <c r="G1229" s="171"/>
      <c r="H1229" s="180"/>
      <c r="I1229" s="150"/>
      <c r="J1229" s="173">
        <f>SUM(I1230:I1239)*D1229</f>
        <v>0</v>
      </c>
      <c r="K1229" s="174"/>
    </row>
    <row r="1230" spans="1:11" outlineLevel="1" x14ac:dyDescent="0.2">
      <c r="A1230" s="175"/>
      <c r="B1230" s="161"/>
      <c r="C1230" s="176"/>
      <c r="D1230" s="176"/>
      <c r="E1230" s="177" t="s">
        <v>256</v>
      </c>
      <c r="F1230" s="178" t="s">
        <v>467</v>
      </c>
      <c r="G1230" s="179">
        <v>1</v>
      </c>
      <c r="H1230" s="180"/>
      <c r="I1230" s="150">
        <f t="shared" si="134"/>
        <v>0</v>
      </c>
      <c r="J1230" s="191"/>
      <c r="K1230" s="217"/>
    </row>
    <row r="1231" spans="1:11" ht="25.5" outlineLevel="1" x14ac:dyDescent="0.2">
      <c r="A1231" s="175"/>
      <c r="B1231" s="161"/>
      <c r="C1231" s="176"/>
      <c r="D1231" s="176"/>
      <c r="E1231" s="177" t="s">
        <v>597</v>
      </c>
      <c r="F1231" s="178" t="s">
        <v>598</v>
      </c>
      <c r="G1231" s="179" t="s">
        <v>921</v>
      </c>
      <c r="H1231" s="180"/>
      <c r="I1231" s="150">
        <f t="shared" si="134"/>
        <v>0</v>
      </c>
      <c r="J1231" s="191"/>
      <c r="K1231" s="217" t="s">
        <v>1094</v>
      </c>
    </row>
    <row r="1232" spans="1:11" ht="25.5" outlineLevel="1" x14ac:dyDescent="0.2">
      <c r="A1232" s="175"/>
      <c r="B1232" s="161"/>
      <c r="C1232" s="176"/>
      <c r="D1232" s="176"/>
      <c r="E1232" s="189" t="s">
        <v>250</v>
      </c>
      <c r="F1232" s="161" t="s">
        <v>251</v>
      </c>
      <c r="G1232" s="179">
        <v>1</v>
      </c>
      <c r="H1232" s="180"/>
      <c r="I1232" s="150">
        <f t="shared" si="134"/>
        <v>0</v>
      </c>
      <c r="J1232" s="191"/>
      <c r="K1232" s="217"/>
    </row>
    <row r="1233" spans="1:11" ht="25.5" outlineLevel="1" x14ac:dyDescent="0.2">
      <c r="A1233" s="175"/>
      <c r="B1233" s="161"/>
      <c r="C1233" s="176"/>
      <c r="D1233" s="176"/>
      <c r="E1233" s="177" t="s">
        <v>243</v>
      </c>
      <c r="F1233" s="178" t="s">
        <v>484</v>
      </c>
      <c r="G1233" s="179">
        <v>2</v>
      </c>
      <c r="H1233" s="180"/>
      <c r="I1233" s="150">
        <f t="shared" si="134"/>
        <v>0</v>
      </c>
      <c r="J1233" s="191"/>
      <c r="K1233" s="217"/>
    </row>
    <row r="1234" spans="1:11" outlineLevel="1" x14ac:dyDescent="0.2">
      <c r="A1234" s="175"/>
      <c r="B1234" s="161"/>
      <c r="C1234" s="176"/>
      <c r="D1234" s="176"/>
      <c r="E1234" s="177" t="s">
        <v>929</v>
      </c>
      <c r="F1234" s="178" t="s">
        <v>1026</v>
      </c>
      <c r="G1234" s="216">
        <v>1</v>
      </c>
      <c r="H1234" s="180"/>
      <c r="I1234" s="150">
        <f t="shared" si="134"/>
        <v>0</v>
      </c>
      <c r="J1234" s="283"/>
      <c r="K1234" s="217"/>
    </row>
    <row r="1235" spans="1:11" outlineLevel="1" x14ac:dyDescent="0.2">
      <c r="A1235" s="175"/>
      <c r="B1235" s="161"/>
      <c r="C1235" s="176"/>
      <c r="D1235" s="176"/>
      <c r="E1235" s="182" t="s">
        <v>487</v>
      </c>
      <c r="F1235" s="183" t="s">
        <v>488</v>
      </c>
      <c r="G1235" s="216">
        <v>5</v>
      </c>
      <c r="H1235" s="180"/>
      <c r="I1235" s="150">
        <f t="shared" si="134"/>
        <v>0</v>
      </c>
      <c r="J1235" s="283"/>
      <c r="K1235" s="282" t="s">
        <v>1042</v>
      </c>
    </row>
    <row r="1236" spans="1:11" outlineLevel="1" x14ac:dyDescent="0.2">
      <c r="A1236" s="175"/>
      <c r="B1236" s="161"/>
      <c r="C1236" s="176"/>
      <c r="D1236" s="176"/>
      <c r="E1236" s="156" t="s">
        <v>924</v>
      </c>
      <c r="F1236" s="157" t="s">
        <v>922</v>
      </c>
      <c r="G1236" s="179">
        <v>1</v>
      </c>
      <c r="H1236" s="180"/>
      <c r="I1236" s="150">
        <f t="shared" si="134"/>
        <v>0</v>
      </c>
      <c r="J1236" s="191"/>
      <c r="K1236" s="217"/>
    </row>
    <row r="1237" spans="1:11" ht="25.5" outlineLevel="1" x14ac:dyDescent="0.2">
      <c r="A1237" s="221"/>
      <c r="B1237" s="161"/>
      <c r="C1237" s="176"/>
      <c r="D1237" s="176"/>
      <c r="E1237" s="182" t="s">
        <v>958</v>
      </c>
      <c r="F1237" s="183" t="s">
        <v>959</v>
      </c>
      <c r="G1237" s="227">
        <v>1</v>
      </c>
      <c r="H1237" s="180"/>
      <c r="I1237" s="150">
        <f t="shared" si="134"/>
        <v>0</v>
      </c>
      <c r="J1237" s="283"/>
      <c r="K1237" s="217"/>
    </row>
    <row r="1238" spans="1:11" outlineLevel="1" x14ac:dyDescent="0.2">
      <c r="A1238" s="221"/>
      <c r="B1238" s="161"/>
      <c r="C1238" s="176"/>
      <c r="D1238" s="176"/>
      <c r="E1238" s="182" t="s">
        <v>276</v>
      </c>
      <c r="F1238" s="183" t="s">
        <v>961</v>
      </c>
      <c r="G1238" s="227"/>
      <c r="H1238" s="180"/>
      <c r="I1238" s="150">
        <f t="shared" si="134"/>
        <v>0</v>
      </c>
      <c r="J1238" s="191"/>
      <c r="K1238" s="217"/>
    </row>
    <row r="1239" spans="1:11" outlineLevel="1" x14ac:dyDescent="0.2">
      <c r="A1239" s="175"/>
      <c r="B1239" s="161"/>
      <c r="C1239" s="176"/>
      <c r="D1239" s="176"/>
      <c r="E1239" s="156" t="s">
        <v>928</v>
      </c>
      <c r="F1239" s="157" t="s">
        <v>927</v>
      </c>
      <c r="G1239" s="179">
        <v>1</v>
      </c>
      <c r="H1239" s="180"/>
      <c r="I1239" s="150">
        <f t="shared" si="134"/>
        <v>0</v>
      </c>
      <c r="J1239" s="191"/>
      <c r="K1239" s="217"/>
    </row>
    <row r="1240" spans="1:11" outlineLevel="1" x14ac:dyDescent="0.2">
      <c r="A1240" s="168" t="s">
        <v>436</v>
      </c>
      <c r="B1240" s="158" t="s">
        <v>1071</v>
      </c>
      <c r="C1240" s="169" t="s">
        <v>379</v>
      </c>
      <c r="D1240" s="169">
        <v>2</v>
      </c>
      <c r="E1240" s="170"/>
      <c r="F1240" s="158"/>
      <c r="G1240" s="171"/>
      <c r="H1240" s="180"/>
      <c r="I1240" s="150"/>
      <c r="J1240" s="173">
        <f>SUM(I1241:I1250)*D1240</f>
        <v>0</v>
      </c>
      <c r="K1240" s="174"/>
    </row>
    <row r="1241" spans="1:11" outlineLevel="1" x14ac:dyDescent="0.2">
      <c r="A1241" s="175"/>
      <c r="B1241" s="161"/>
      <c r="C1241" s="176"/>
      <c r="D1241" s="176"/>
      <c r="E1241" s="177" t="s">
        <v>256</v>
      </c>
      <c r="F1241" s="178" t="s">
        <v>467</v>
      </c>
      <c r="G1241" s="179">
        <v>1</v>
      </c>
      <c r="H1241" s="180"/>
      <c r="I1241" s="150">
        <f t="shared" si="134"/>
        <v>0</v>
      </c>
      <c r="J1241" s="191"/>
      <c r="K1241" s="217"/>
    </row>
    <row r="1242" spans="1:11" ht="25.5" outlineLevel="1" x14ac:dyDescent="0.2">
      <c r="A1242" s="175"/>
      <c r="B1242" s="161"/>
      <c r="C1242" s="176"/>
      <c r="D1242" s="176"/>
      <c r="E1242" s="177" t="s">
        <v>597</v>
      </c>
      <c r="F1242" s="178" t="s">
        <v>598</v>
      </c>
      <c r="G1242" s="179" t="s">
        <v>921</v>
      </c>
      <c r="H1242" s="180"/>
      <c r="I1242" s="150">
        <f t="shared" si="134"/>
        <v>0</v>
      </c>
      <c r="J1242" s="191"/>
      <c r="K1242" s="217" t="s">
        <v>1094</v>
      </c>
    </row>
    <row r="1243" spans="1:11" ht="25.5" outlineLevel="1" x14ac:dyDescent="0.2">
      <c r="A1243" s="175"/>
      <c r="B1243" s="161"/>
      <c r="C1243" s="176"/>
      <c r="D1243" s="176"/>
      <c r="E1243" s="189" t="s">
        <v>250</v>
      </c>
      <c r="F1243" s="161" t="s">
        <v>251</v>
      </c>
      <c r="G1243" s="179">
        <v>1</v>
      </c>
      <c r="H1243" s="180"/>
      <c r="I1243" s="150">
        <f t="shared" si="134"/>
        <v>0</v>
      </c>
      <c r="J1243" s="191"/>
      <c r="K1243" s="217"/>
    </row>
    <row r="1244" spans="1:11" ht="25.5" outlineLevel="1" x14ac:dyDescent="0.2">
      <c r="A1244" s="175"/>
      <c r="B1244" s="161"/>
      <c r="C1244" s="176"/>
      <c r="D1244" s="176"/>
      <c r="E1244" s="177" t="s">
        <v>243</v>
      </c>
      <c r="F1244" s="178" t="s">
        <v>484</v>
      </c>
      <c r="G1244" s="179">
        <v>2</v>
      </c>
      <c r="H1244" s="180"/>
      <c r="I1244" s="150">
        <f t="shared" si="134"/>
        <v>0</v>
      </c>
      <c r="J1244" s="191"/>
      <c r="K1244" s="217"/>
    </row>
    <row r="1245" spans="1:11" outlineLevel="1" x14ac:dyDescent="0.2">
      <c r="A1245" s="175"/>
      <c r="B1245" s="161"/>
      <c r="C1245" s="176"/>
      <c r="D1245" s="176"/>
      <c r="E1245" s="177" t="s">
        <v>929</v>
      </c>
      <c r="F1245" s="178" t="s">
        <v>1026</v>
      </c>
      <c r="G1245" s="179">
        <v>1</v>
      </c>
      <c r="H1245" s="180"/>
      <c r="I1245" s="150">
        <f t="shared" si="134"/>
        <v>0</v>
      </c>
      <c r="J1245" s="198"/>
      <c r="K1245" s="217"/>
    </row>
    <row r="1246" spans="1:11" outlineLevel="1" x14ac:dyDescent="0.2">
      <c r="A1246" s="175"/>
      <c r="B1246" s="161"/>
      <c r="C1246" s="176"/>
      <c r="D1246" s="176"/>
      <c r="E1246" s="156" t="s">
        <v>487</v>
      </c>
      <c r="F1246" s="157" t="s">
        <v>488</v>
      </c>
      <c r="G1246" s="179">
        <v>5</v>
      </c>
      <c r="H1246" s="180"/>
      <c r="I1246" s="150">
        <f t="shared" si="134"/>
        <v>0</v>
      </c>
      <c r="J1246" s="191"/>
      <c r="K1246" s="217"/>
    </row>
    <row r="1247" spans="1:11" outlineLevel="1" x14ac:dyDescent="0.2">
      <c r="A1247" s="175"/>
      <c r="B1247" s="161"/>
      <c r="C1247" s="176"/>
      <c r="D1247" s="176"/>
      <c r="E1247" s="156" t="s">
        <v>924</v>
      </c>
      <c r="F1247" s="157" t="s">
        <v>922</v>
      </c>
      <c r="G1247" s="179">
        <v>1</v>
      </c>
      <c r="H1247" s="180"/>
      <c r="I1247" s="150">
        <f t="shared" si="134"/>
        <v>0</v>
      </c>
      <c r="J1247" s="191"/>
      <c r="K1247" s="217"/>
    </row>
    <row r="1248" spans="1:11" ht="25.5" outlineLevel="1" x14ac:dyDescent="0.2">
      <c r="A1248" s="175"/>
      <c r="B1248" s="161"/>
      <c r="C1248" s="176"/>
      <c r="D1248" s="176"/>
      <c r="E1248" s="182" t="s">
        <v>958</v>
      </c>
      <c r="F1248" s="183" t="s">
        <v>959</v>
      </c>
      <c r="G1248" s="227">
        <v>1</v>
      </c>
      <c r="H1248" s="180"/>
      <c r="I1248" s="150">
        <f t="shared" si="134"/>
        <v>0</v>
      </c>
      <c r="J1248" s="198"/>
      <c r="K1248" s="217"/>
    </row>
    <row r="1249" spans="1:11" outlineLevel="1" x14ac:dyDescent="0.2">
      <c r="A1249" s="175"/>
      <c r="B1249" s="161"/>
      <c r="C1249" s="176"/>
      <c r="D1249" s="176"/>
      <c r="E1249" s="182" t="s">
        <v>276</v>
      </c>
      <c r="F1249" s="183" t="s">
        <v>961</v>
      </c>
      <c r="G1249" s="227">
        <v>10</v>
      </c>
      <c r="H1249" s="180"/>
      <c r="I1249" s="150">
        <f t="shared" si="134"/>
        <v>0</v>
      </c>
      <c r="J1249" s="191"/>
      <c r="K1249" s="217" t="s">
        <v>1095</v>
      </c>
    </row>
    <row r="1250" spans="1:11" outlineLevel="1" x14ac:dyDescent="0.2">
      <c r="A1250" s="175"/>
      <c r="B1250" s="161"/>
      <c r="C1250" s="176"/>
      <c r="D1250" s="176"/>
      <c r="E1250" s="156" t="s">
        <v>928</v>
      </c>
      <c r="F1250" s="157" t="s">
        <v>927</v>
      </c>
      <c r="G1250" s="179">
        <v>1</v>
      </c>
      <c r="H1250" s="180"/>
      <c r="I1250" s="150">
        <f t="shared" si="134"/>
        <v>0</v>
      </c>
      <c r="J1250" s="191"/>
      <c r="K1250" s="217"/>
    </row>
    <row r="1251" spans="1:11" outlineLevel="1" x14ac:dyDescent="0.2">
      <c r="A1251" s="168" t="s">
        <v>436</v>
      </c>
      <c r="B1251" s="158" t="s">
        <v>645</v>
      </c>
      <c r="C1251" s="169" t="s">
        <v>439</v>
      </c>
      <c r="D1251" s="169">
        <v>11</v>
      </c>
      <c r="E1251" s="170"/>
      <c r="F1251" s="158"/>
      <c r="G1251" s="171"/>
      <c r="H1251" s="180"/>
      <c r="I1251" s="150"/>
      <c r="J1251" s="173">
        <f>SUM(I1252:I1261)*D1251</f>
        <v>0</v>
      </c>
      <c r="K1251" s="174"/>
    </row>
    <row r="1252" spans="1:11" outlineLevel="1" x14ac:dyDescent="0.2">
      <c r="A1252" s="175"/>
      <c r="B1252" s="161"/>
      <c r="C1252" s="176"/>
      <c r="D1252" s="176"/>
      <c r="E1252" s="177" t="s">
        <v>256</v>
      </c>
      <c r="F1252" s="178" t="s">
        <v>467</v>
      </c>
      <c r="G1252" s="179">
        <v>1</v>
      </c>
      <c r="H1252" s="180"/>
      <c r="I1252" s="150">
        <f t="shared" si="134"/>
        <v>0</v>
      </c>
      <c r="J1252" s="191"/>
      <c r="K1252" s="217"/>
    </row>
    <row r="1253" spans="1:11" ht="25.5" outlineLevel="1" x14ac:dyDescent="0.2">
      <c r="A1253" s="175"/>
      <c r="B1253" s="161"/>
      <c r="C1253" s="176"/>
      <c r="D1253" s="176"/>
      <c r="E1253" s="177" t="s">
        <v>597</v>
      </c>
      <c r="F1253" s="178" t="s">
        <v>598</v>
      </c>
      <c r="G1253" s="179">
        <v>1</v>
      </c>
      <c r="H1253" s="180"/>
      <c r="I1253" s="150">
        <f t="shared" si="134"/>
        <v>0</v>
      </c>
      <c r="J1253" s="191"/>
      <c r="K1253" s="217" t="s">
        <v>1094</v>
      </c>
    </row>
    <row r="1254" spans="1:11" ht="25.5" outlineLevel="1" x14ac:dyDescent="0.2">
      <c r="A1254" s="175"/>
      <c r="B1254" s="161"/>
      <c r="C1254" s="176"/>
      <c r="D1254" s="176"/>
      <c r="E1254" s="189" t="s">
        <v>250</v>
      </c>
      <c r="F1254" s="161" t="s">
        <v>251</v>
      </c>
      <c r="G1254" s="179">
        <v>1</v>
      </c>
      <c r="H1254" s="180"/>
      <c r="I1254" s="150">
        <f t="shared" si="134"/>
        <v>0</v>
      </c>
      <c r="J1254" s="191"/>
      <c r="K1254" s="217"/>
    </row>
    <row r="1255" spans="1:11" ht="25.5" outlineLevel="1" x14ac:dyDescent="0.2">
      <c r="A1255" s="175"/>
      <c r="B1255" s="161"/>
      <c r="C1255" s="176"/>
      <c r="D1255" s="176"/>
      <c r="E1255" s="177" t="s">
        <v>243</v>
      </c>
      <c r="F1255" s="178" t="s">
        <v>484</v>
      </c>
      <c r="G1255" s="179">
        <v>2</v>
      </c>
      <c r="H1255" s="180"/>
      <c r="I1255" s="150">
        <f t="shared" si="134"/>
        <v>0</v>
      </c>
      <c r="J1255" s="191"/>
      <c r="K1255" s="217"/>
    </row>
    <row r="1256" spans="1:11" outlineLevel="1" x14ac:dyDescent="0.2">
      <c r="A1256" s="175"/>
      <c r="B1256" s="161"/>
      <c r="C1256" s="176"/>
      <c r="D1256" s="176"/>
      <c r="E1256" s="177" t="s">
        <v>929</v>
      </c>
      <c r="F1256" s="178" t="s">
        <v>1026</v>
      </c>
      <c r="G1256" s="179">
        <v>1</v>
      </c>
      <c r="H1256" s="180"/>
      <c r="I1256" s="150">
        <f t="shared" si="134"/>
        <v>0</v>
      </c>
      <c r="J1256" s="198"/>
      <c r="K1256" s="217"/>
    </row>
    <row r="1257" spans="1:11" outlineLevel="1" x14ac:dyDescent="0.2">
      <c r="A1257" s="175"/>
      <c r="B1257" s="161"/>
      <c r="C1257" s="176"/>
      <c r="D1257" s="176"/>
      <c r="E1257" s="182" t="s">
        <v>487</v>
      </c>
      <c r="F1257" s="183" t="s">
        <v>488</v>
      </c>
      <c r="G1257" s="179">
        <v>5</v>
      </c>
      <c r="H1257" s="180"/>
      <c r="I1257" s="150">
        <f t="shared" si="134"/>
        <v>0</v>
      </c>
      <c r="J1257" s="198"/>
      <c r="K1257" s="217" t="s">
        <v>1101</v>
      </c>
    </row>
    <row r="1258" spans="1:11" outlineLevel="1" x14ac:dyDescent="0.2">
      <c r="A1258" s="175"/>
      <c r="B1258" s="161"/>
      <c r="C1258" s="176"/>
      <c r="D1258" s="176"/>
      <c r="E1258" s="156" t="s">
        <v>924</v>
      </c>
      <c r="F1258" s="157" t="s">
        <v>922</v>
      </c>
      <c r="G1258" s="179">
        <v>1</v>
      </c>
      <c r="H1258" s="180"/>
      <c r="I1258" s="150">
        <f t="shared" si="134"/>
        <v>0</v>
      </c>
      <c r="J1258" s="191"/>
      <c r="K1258" s="217"/>
    </row>
    <row r="1259" spans="1:11" ht="25.5" outlineLevel="1" x14ac:dyDescent="0.2">
      <c r="A1259" s="175"/>
      <c r="B1259" s="161"/>
      <c r="C1259" s="176"/>
      <c r="D1259" s="176"/>
      <c r="E1259" s="182" t="s">
        <v>958</v>
      </c>
      <c r="F1259" s="183" t="s">
        <v>959</v>
      </c>
      <c r="G1259" s="227">
        <v>1</v>
      </c>
      <c r="H1259" s="180"/>
      <c r="I1259" s="150">
        <f t="shared" si="134"/>
        <v>0</v>
      </c>
      <c r="J1259" s="198"/>
      <c r="K1259" s="217"/>
    </row>
    <row r="1260" spans="1:11" outlineLevel="1" x14ac:dyDescent="0.2">
      <c r="A1260" s="175"/>
      <c r="B1260" s="161"/>
      <c r="C1260" s="176"/>
      <c r="D1260" s="176"/>
      <c r="E1260" s="182" t="s">
        <v>276</v>
      </c>
      <c r="F1260" s="183" t="s">
        <v>961</v>
      </c>
      <c r="G1260" s="227">
        <v>10</v>
      </c>
      <c r="H1260" s="180"/>
      <c r="I1260" s="150">
        <f t="shared" si="134"/>
        <v>0</v>
      </c>
      <c r="J1260" s="191"/>
      <c r="K1260" s="217" t="s">
        <v>1095</v>
      </c>
    </row>
    <row r="1261" spans="1:11" outlineLevel="1" x14ac:dyDescent="0.2">
      <c r="A1261" s="175"/>
      <c r="B1261" s="161"/>
      <c r="C1261" s="176"/>
      <c r="D1261" s="176"/>
      <c r="E1261" s="156" t="s">
        <v>928</v>
      </c>
      <c r="F1261" s="157" t="s">
        <v>927</v>
      </c>
      <c r="G1261" s="179">
        <v>1</v>
      </c>
      <c r="H1261" s="180"/>
      <c r="I1261" s="150">
        <f t="shared" si="134"/>
        <v>0</v>
      </c>
      <c r="J1261" s="191"/>
      <c r="K1261" s="217"/>
    </row>
    <row r="1262" spans="1:11" outlineLevel="1" x14ac:dyDescent="0.2">
      <c r="A1262" s="168" t="s">
        <v>436</v>
      </c>
      <c r="B1262" s="158" t="s">
        <v>646</v>
      </c>
      <c r="C1262" s="169" t="s">
        <v>242</v>
      </c>
      <c r="D1262" s="169">
        <v>1</v>
      </c>
      <c r="E1262" s="170"/>
      <c r="F1262" s="158"/>
      <c r="G1262" s="171"/>
      <c r="H1262" s="180"/>
      <c r="I1262" s="150"/>
      <c r="J1262" s="173">
        <f>SUM(I1263:I1263)*D1262</f>
        <v>0</v>
      </c>
      <c r="K1262" s="174"/>
    </row>
    <row r="1263" spans="1:11" ht="25.5" outlineLevel="1" x14ac:dyDescent="0.2">
      <c r="A1263" s="175"/>
      <c r="B1263" s="161"/>
      <c r="C1263" s="176"/>
      <c r="D1263" s="176"/>
      <c r="E1263" s="177" t="s">
        <v>243</v>
      </c>
      <c r="F1263" s="178" t="s">
        <v>484</v>
      </c>
      <c r="G1263" s="179">
        <v>1</v>
      </c>
      <c r="H1263" s="180"/>
      <c r="I1263" s="150">
        <f t="shared" si="134"/>
        <v>0</v>
      </c>
      <c r="J1263" s="191"/>
      <c r="K1263" s="217"/>
    </row>
    <row r="1264" spans="1:11" s="2" customFormat="1" outlineLevel="1" x14ac:dyDescent="0.2">
      <c r="A1264" s="274" t="s">
        <v>436</v>
      </c>
      <c r="B1264" s="218" t="s">
        <v>648</v>
      </c>
      <c r="C1264" s="171" t="s">
        <v>351</v>
      </c>
      <c r="D1264" s="171">
        <v>3</v>
      </c>
      <c r="E1264" s="177"/>
      <c r="F1264" s="178"/>
      <c r="G1264" s="216"/>
      <c r="H1264" s="180"/>
      <c r="I1264" s="283"/>
      <c r="J1264" s="173">
        <f>SUM(I1265:I1265)*D1264</f>
        <v>0</v>
      </c>
      <c r="K1264" s="282"/>
    </row>
    <row r="1265" spans="1:11" s="2" customFormat="1" outlineLevel="1" x14ac:dyDescent="0.2">
      <c r="A1265" s="168"/>
      <c r="B1265" s="158"/>
      <c r="C1265" s="169"/>
      <c r="D1265" s="169"/>
      <c r="E1265" s="177" t="s">
        <v>492</v>
      </c>
      <c r="F1265" s="178" t="s">
        <v>493</v>
      </c>
      <c r="G1265" s="179">
        <v>1</v>
      </c>
      <c r="H1265" s="180"/>
      <c r="I1265" s="150">
        <f t="shared" si="134"/>
        <v>0</v>
      </c>
      <c r="J1265" s="231"/>
      <c r="K1265" s="282"/>
    </row>
    <row r="1266" spans="1:11" outlineLevel="1" x14ac:dyDescent="0.2">
      <c r="A1266" s="168" t="s">
        <v>436</v>
      </c>
      <c r="B1266" s="158" t="s">
        <v>647</v>
      </c>
      <c r="C1266" s="169" t="s">
        <v>278</v>
      </c>
      <c r="D1266" s="169">
        <v>1</v>
      </c>
      <c r="E1266" s="170"/>
      <c r="F1266" s="158"/>
      <c r="G1266" s="171"/>
      <c r="H1266" s="180"/>
      <c r="I1266" s="150"/>
      <c r="J1266" s="173">
        <f>SUM(I1267:I1273)*D1266</f>
        <v>0</v>
      </c>
      <c r="K1266" s="174"/>
    </row>
    <row r="1267" spans="1:11" outlineLevel="1" x14ac:dyDescent="0.2">
      <c r="A1267" s="175"/>
      <c r="B1267" s="161"/>
      <c r="C1267" s="176"/>
      <c r="D1267" s="176"/>
      <c r="E1267" s="177" t="s">
        <v>256</v>
      </c>
      <c r="F1267" s="178" t="s">
        <v>467</v>
      </c>
      <c r="G1267" s="179">
        <v>1</v>
      </c>
      <c r="H1267" s="180"/>
      <c r="I1267" s="150">
        <f t="shared" si="134"/>
        <v>0</v>
      </c>
      <c r="J1267" s="191"/>
      <c r="K1267" s="217"/>
    </row>
    <row r="1268" spans="1:11" ht="25.5" outlineLevel="1" x14ac:dyDescent="0.2">
      <c r="A1268" s="175"/>
      <c r="B1268" s="161"/>
      <c r="C1268" s="176"/>
      <c r="D1268" s="176"/>
      <c r="E1268" s="177" t="s">
        <v>597</v>
      </c>
      <c r="F1268" s="178" t="s">
        <v>598</v>
      </c>
      <c r="G1268" s="179">
        <v>1</v>
      </c>
      <c r="H1268" s="180"/>
      <c r="I1268" s="150">
        <f t="shared" si="134"/>
        <v>0</v>
      </c>
      <c r="J1268" s="191"/>
      <c r="K1268" s="217"/>
    </row>
    <row r="1269" spans="1:11" ht="25.5" outlineLevel="1" x14ac:dyDescent="0.2">
      <c r="A1269" s="175"/>
      <c r="B1269" s="161"/>
      <c r="C1269" s="176"/>
      <c r="D1269" s="176"/>
      <c r="E1269" s="189" t="s">
        <v>250</v>
      </c>
      <c r="F1269" s="161" t="s">
        <v>251</v>
      </c>
      <c r="G1269" s="179">
        <v>1</v>
      </c>
      <c r="H1269" s="180"/>
      <c r="I1269" s="150">
        <f t="shared" si="134"/>
        <v>0</v>
      </c>
      <c r="J1269" s="191"/>
      <c r="K1269" s="217"/>
    </row>
    <row r="1270" spans="1:11" ht="25.5" outlineLevel="1" x14ac:dyDescent="0.2">
      <c r="A1270" s="175"/>
      <c r="B1270" s="161"/>
      <c r="C1270" s="176"/>
      <c r="D1270" s="176"/>
      <c r="E1270" s="177" t="s">
        <v>243</v>
      </c>
      <c r="F1270" s="178" t="s">
        <v>484</v>
      </c>
      <c r="G1270" s="179">
        <v>1</v>
      </c>
      <c r="H1270" s="180"/>
      <c r="I1270" s="150">
        <f t="shared" si="134"/>
        <v>0</v>
      </c>
      <c r="J1270" s="191"/>
      <c r="K1270" s="217"/>
    </row>
    <row r="1271" spans="1:11" ht="25.5" outlineLevel="1" x14ac:dyDescent="0.2">
      <c r="A1271" s="175"/>
      <c r="B1271" s="161"/>
      <c r="C1271" s="176"/>
      <c r="D1271" s="176"/>
      <c r="E1271" s="182" t="s">
        <v>958</v>
      </c>
      <c r="F1271" s="183" t="s">
        <v>959</v>
      </c>
      <c r="G1271" s="227">
        <v>1</v>
      </c>
      <c r="H1271" s="180"/>
      <c r="I1271" s="150">
        <f t="shared" si="134"/>
        <v>0</v>
      </c>
      <c r="J1271" s="198"/>
      <c r="K1271" s="217"/>
    </row>
    <row r="1272" spans="1:11" outlineLevel="1" x14ac:dyDescent="0.2">
      <c r="A1272" s="175"/>
      <c r="B1272" s="161"/>
      <c r="C1272" s="176"/>
      <c r="D1272" s="176"/>
      <c r="E1272" s="182" t="s">
        <v>276</v>
      </c>
      <c r="F1272" s="183" t="s">
        <v>961</v>
      </c>
      <c r="G1272" s="227">
        <v>10</v>
      </c>
      <c r="H1272" s="180"/>
      <c r="I1272" s="150">
        <f t="shared" si="134"/>
        <v>0</v>
      </c>
      <c r="J1272" s="191"/>
      <c r="K1272" s="217" t="s">
        <v>1095</v>
      </c>
    </row>
    <row r="1273" spans="1:11" outlineLevel="1" x14ac:dyDescent="0.2">
      <c r="A1273" s="175"/>
      <c r="B1273" s="161"/>
      <c r="C1273" s="176"/>
      <c r="D1273" s="176"/>
      <c r="E1273" s="189" t="s">
        <v>468</v>
      </c>
      <c r="F1273" s="161" t="s">
        <v>469</v>
      </c>
      <c r="G1273" s="179">
        <v>1</v>
      </c>
      <c r="H1273" s="180"/>
      <c r="I1273" s="150">
        <f t="shared" si="134"/>
        <v>0</v>
      </c>
      <c r="J1273" s="191"/>
      <c r="K1273" s="217"/>
    </row>
    <row r="1274" spans="1:11" s="2" customFormat="1" outlineLevel="1" x14ac:dyDescent="0.2">
      <c r="A1274" s="268" t="s">
        <v>436</v>
      </c>
      <c r="B1274" s="263" t="s">
        <v>651</v>
      </c>
      <c r="C1274" s="269" t="s">
        <v>438</v>
      </c>
      <c r="D1274" s="269">
        <v>6</v>
      </c>
      <c r="E1274" s="271"/>
      <c r="F1274" s="254"/>
      <c r="G1274" s="270"/>
      <c r="H1274" s="180"/>
      <c r="I1274" s="284"/>
      <c r="J1274" s="284"/>
      <c r="K1274" s="285" t="s">
        <v>241</v>
      </c>
    </row>
    <row r="1275" spans="1:11" s="2" customFormat="1" outlineLevel="1" x14ac:dyDescent="0.2">
      <c r="A1275" s="268" t="s">
        <v>436</v>
      </c>
      <c r="B1275" s="263" t="s">
        <v>547</v>
      </c>
      <c r="C1275" s="269" t="s">
        <v>247</v>
      </c>
      <c r="D1275" s="269">
        <v>2</v>
      </c>
      <c r="E1275" s="271"/>
      <c r="F1275" s="254"/>
      <c r="G1275" s="270"/>
      <c r="H1275" s="180"/>
      <c r="I1275" s="284"/>
      <c r="J1275" s="284"/>
      <c r="K1275" s="285" t="s">
        <v>241</v>
      </c>
    </row>
    <row r="1276" spans="1:11" ht="25.5" outlineLevel="1" x14ac:dyDescent="0.2">
      <c r="A1276" s="168" t="s">
        <v>436</v>
      </c>
      <c r="B1276" s="158" t="s">
        <v>649</v>
      </c>
      <c r="C1276" s="169" t="s">
        <v>650</v>
      </c>
      <c r="D1276" s="169">
        <v>6</v>
      </c>
      <c r="E1276" s="170"/>
      <c r="F1276" s="158"/>
      <c r="G1276" s="171"/>
      <c r="H1276" s="180"/>
      <c r="I1276" s="150"/>
      <c r="J1276" s="173">
        <f>SUM(I1277:I1284)*D1276</f>
        <v>0</v>
      </c>
      <c r="K1276" s="174"/>
    </row>
    <row r="1277" spans="1:11" outlineLevel="1" x14ac:dyDescent="0.2">
      <c r="A1277" s="175"/>
      <c r="B1277" s="161"/>
      <c r="C1277" s="176"/>
      <c r="D1277" s="176"/>
      <c r="E1277" s="177" t="s">
        <v>501</v>
      </c>
      <c r="F1277" s="178" t="s">
        <v>502</v>
      </c>
      <c r="G1277" s="179">
        <v>1</v>
      </c>
      <c r="H1277" s="180"/>
      <c r="I1277" s="150">
        <f t="shared" ref="I1277:I1311" si="135">H1277*IF(G1277="AR", 1, G1277)</f>
        <v>0</v>
      </c>
      <c r="J1277" s="191"/>
      <c r="K1277" s="217"/>
    </row>
    <row r="1278" spans="1:11" ht="25.5" outlineLevel="1" x14ac:dyDescent="0.2">
      <c r="A1278" s="175"/>
      <c r="B1278" s="161"/>
      <c r="C1278" s="176"/>
      <c r="D1278" s="176"/>
      <c r="E1278" s="177" t="s">
        <v>482</v>
      </c>
      <c r="F1278" s="178" t="s">
        <v>483</v>
      </c>
      <c r="G1278" s="179">
        <v>1</v>
      </c>
      <c r="H1278" s="180"/>
      <c r="I1278" s="150">
        <f t="shared" si="135"/>
        <v>0</v>
      </c>
      <c r="J1278" s="191"/>
      <c r="K1278" s="217"/>
    </row>
    <row r="1279" spans="1:11" ht="25.5" outlineLevel="1" x14ac:dyDescent="0.2">
      <c r="A1279" s="175"/>
      <c r="B1279" s="161"/>
      <c r="C1279" s="176"/>
      <c r="D1279" s="176"/>
      <c r="E1279" s="189" t="s">
        <v>385</v>
      </c>
      <c r="F1279" s="161" t="s">
        <v>386</v>
      </c>
      <c r="G1279" s="179">
        <v>1</v>
      </c>
      <c r="H1279" s="180"/>
      <c r="I1279" s="150">
        <f t="shared" si="135"/>
        <v>0</v>
      </c>
      <c r="J1279" s="191"/>
      <c r="K1279" s="217"/>
    </row>
    <row r="1280" spans="1:11" ht="25.5" outlineLevel="1" x14ac:dyDescent="0.2">
      <c r="A1280" s="175"/>
      <c r="B1280" s="161"/>
      <c r="C1280" s="176"/>
      <c r="D1280" s="176"/>
      <c r="E1280" s="177" t="s">
        <v>306</v>
      </c>
      <c r="F1280" s="178" t="s">
        <v>903</v>
      </c>
      <c r="G1280" s="179">
        <v>1</v>
      </c>
      <c r="H1280" s="180"/>
      <c r="I1280" s="150">
        <f t="shared" si="135"/>
        <v>0</v>
      </c>
      <c r="J1280" s="191"/>
      <c r="K1280" s="217"/>
    </row>
    <row r="1281" spans="1:12" ht="25.5" outlineLevel="1" x14ac:dyDescent="0.2">
      <c r="A1281" s="175"/>
      <c r="B1281" s="161"/>
      <c r="C1281" s="176"/>
      <c r="D1281" s="176"/>
      <c r="E1281" s="177" t="s">
        <v>243</v>
      </c>
      <c r="F1281" s="178" t="s">
        <v>484</v>
      </c>
      <c r="G1281" s="179">
        <v>1</v>
      </c>
      <c r="H1281" s="180"/>
      <c r="I1281" s="150">
        <f t="shared" si="135"/>
        <v>0</v>
      </c>
      <c r="J1281" s="191"/>
      <c r="K1281" s="217"/>
    </row>
    <row r="1282" spans="1:12" ht="25.5" outlineLevel="1" x14ac:dyDescent="0.2">
      <c r="A1282" s="175"/>
      <c r="B1282" s="161"/>
      <c r="C1282" s="176"/>
      <c r="D1282" s="176"/>
      <c r="E1282" s="189" t="s">
        <v>504</v>
      </c>
      <c r="F1282" s="161" t="s">
        <v>505</v>
      </c>
      <c r="G1282" s="179">
        <v>1</v>
      </c>
      <c r="H1282" s="180"/>
      <c r="I1282" s="150">
        <f t="shared" si="135"/>
        <v>0</v>
      </c>
      <c r="J1282" s="191"/>
      <c r="K1282" s="217"/>
    </row>
    <row r="1283" spans="1:12" outlineLevel="1" x14ac:dyDescent="0.2">
      <c r="A1283" s="175"/>
      <c r="B1283" s="161"/>
      <c r="C1283" s="176"/>
      <c r="D1283" s="176"/>
      <c r="E1283" s="177" t="s">
        <v>652</v>
      </c>
      <c r="F1283" s="178" t="s">
        <v>653</v>
      </c>
      <c r="G1283" s="179">
        <v>1</v>
      </c>
      <c r="H1283" s="180"/>
      <c r="I1283" s="150">
        <f t="shared" si="135"/>
        <v>0</v>
      </c>
      <c r="J1283" s="191"/>
      <c r="K1283" s="217"/>
    </row>
    <row r="1284" spans="1:12" outlineLevel="1" x14ac:dyDescent="0.2">
      <c r="A1284" s="175"/>
      <c r="B1284" s="161"/>
      <c r="C1284" s="176"/>
      <c r="D1284" s="176"/>
      <c r="E1284" s="189" t="s">
        <v>654</v>
      </c>
      <c r="F1284" s="161" t="s">
        <v>655</v>
      </c>
      <c r="G1284" s="179">
        <v>1</v>
      </c>
      <c r="H1284" s="180"/>
      <c r="I1284" s="150">
        <f t="shared" si="135"/>
        <v>0</v>
      </c>
      <c r="J1284" s="191"/>
      <c r="K1284" s="217"/>
    </row>
    <row r="1285" spans="1:12" outlineLevel="1" x14ac:dyDescent="0.2">
      <c r="A1285" s="168" t="s">
        <v>436</v>
      </c>
      <c r="B1285" s="158" t="s">
        <v>656</v>
      </c>
      <c r="C1285" s="169" t="s">
        <v>437</v>
      </c>
      <c r="D1285" s="169">
        <v>11</v>
      </c>
      <c r="E1285" s="223"/>
      <c r="F1285" s="158"/>
      <c r="G1285" s="171"/>
      <c r="H1285" s="180"/>
      <c r="I1285" s="150"/>
      <c r="J1285" s="173">
        <f>SUM(I1286:I1293)*D1285</f>
        <v>0</v>
      </c>
      <c r="K1285" s="174"/>
    </row>
    <row r="1286" spans="1:12" outlineLevel="1" x14ac:dyDescent="0.2">
      <c r="A1286" s="175"/>
      <c r="B1286" s="161"/>
      <c r="C1286" s="176"/>
      <c r="D1286" s="176"/>
      <c r="E1286" s="177" t="s">
        <v>501</v>
      </c>
      <c r="F1286" s="178" t="s">
        <v>502</v>
      </c>
      <c r="G1286" s="179">
        <v>1</v>
      </c>
      <c r="H1286" s="180"/>
      <c r="I1286" s="150">
        <f t="shared" si="135"/>
        <v>0</v>
      </c>
      <c r="J1286" s="191"/>
      <c r="K1286" s="217"/>
    </row>
    <row r="1287" spans="1:12" ht="25.5" outlineLevel="1" x14ac:dyDescent="0.2">
      <c r="A1287" s="175"/>
      <c r="B1287" s="161"/>
      <c r="C1287" s="176"/>
      <c r="D1287" s="176"/>
      <c r="E1287" s="177" t="s">
        <v>482</v>
      </c>
      <c r="F1287" s="178" t="s">
        <v>483</v>
      </c>
      <c r="G1287" s="179">
        <v>1</v>
      </c>
      <c r="H1287" s="180"/>
      <c r="I1287" s="150">
        <f t="shared" si="135"/>
        <v>0</v>
      </c>
      <c r="J1287" s="191"/>
      <c r="K1287" s="217"/>
    </row>
    <row r="1288" spans="1:12" ht="25.5" outlineLevel="1" x14ac:dyDescent="0.2">
      <c r="A1288" s="175"/>
      <c r="B1288" s="161"/>
      <c r="C1288" s="176"/>
      <c r="D1288" s="176"/>
      <c r="E1288" s="189" t="s">
        <v>385</v>
      </c>
      <c r="F1288" s="161" t="s">
        <v>386</v>
      </c>
      <c r="G1288" s="179">
        <v>1</v>
      </c>
      <c r="H1288" s="180"/>
      <c r="I1288" s="150">
        <f t="shared" si="135"/>
        <v>0</v>
      </c>
      <c r="J1288" s="191"/>
      <c r="K1288" s="217"/>
    </row>
    <row r="1289" spans="1:12" ht="25.5" outlineLevel="1" x14ac:dyDescent="0.2">
      <c r="A1289" s="175"/>
      <c r="B1289" s="161"/>
      <c r="C1289" s="176"/>
      <c r="D1289" s="176"/>
      <c r="E1289" s="177" t="s">
        <v>306</v>
      </c>
      <c r="F1289" s="178" t="s">
        <v>503</v>
      </c>
      <c r="G1289" s="179">
        <v>1</v>
      </c>
      <c r="H1289" s="180"/>
      <c r="I1289" s="150">
        <f t="shared" si="135"/>
        <v>0</v>
      </c>
      <c r="J1289" s="191"/>
      <c r="K1289" s="217"/>
    </row>
    <row r="1290" spans="1:12" ht="25.5" outlineLevel="1" x14ac:dyDescent="0.2">
      <c r="A1290" s="175"/>
      <c r="B1290" s="161"/>
      <c r="C1290" s="176"/>
      <c r="D1290" s="176"/>
      <c r="E1290" s="189" t="s">
        <v>243</v>
      </c>
      <c r="F1290" s="161" t="s">
        <v>484</v>
      </c>
      <c r="G1290" s="179">
        <v>1</v>
      </c>
      <c r="H1290" s="180"/>
      <c r="I1290" s="150">
        <f t="shared" si="135"/>
        <v>0</v>
      </c>
      <c r="J1290" s="191"/>
      <c r="K1290" s="217"/>
    </row>
    <row r="1291" spans="1:12" ht="25.5" outlineLevel="1" x14ac:dyDescent="0.2">
      <c r="A1291" s="175"/>
      <c r="B1291" s="161"/>
      <c r="C1291" s="176"/>
      <c r="D1291" s="176"/>
      <c r="E1291" s="177" t="s">
        <v>504</v>
      </c>
      <c r="F1291" s="178" t="s">
        <v>505</v>
      </c>
      <c r="G1291" s="179">
        <v>1</v>
      </c>
      <c r="H1291" s="180"/>
      <c r="I1291" s="150">
        <f t="shared" si="135"/>
        <v>0</v>
      </c>
      <c r="J1291" s="191"/>
      <c r="K1291" s="217"/>
      <c r="L1291" s="304"/>
    </row>
    <row r="1292" spans="1:12" ht="27.75" customHeight="1" outlineLevel="1" x14ac:dyDescent="0.2">
      <c r="A1292" s="175"/>
      <c r="B1292" s="161"/>
      <c r="C1292" s="176"/>
      <c r="D1292" s="176"/>
      <c r="E1292" s="189" t="s">
        <v>506</v>
      </c>
      <c r="F1292" s="161" t="s">
        <v>507</v>
      </c>
      <c r="G1292" s="179">
        <v>1</v>
      </c>
      <c r="H1292" s="180"/>
      <c r="I1292" s="150">
        <f t="shared" si="135"/>
        <v>0</v>
      </c>
      <c r="J1292" s="191"/>
      <c r="K1292" s="217"/>
    </row>
    <row r="1293" spans="1:12" outlineLevel="1" x14ac:dyDescent="0.2">
      <c r="A1293" s="175"/>
      <c r="B1293" s="161"/>
      <c r="C1293" s="176"/>
      <c r="D1293" s="176"/>
      <c r="E1293" s="177" t="s">
        <v>508</v>
      </c>
      <c r="F1293" s="178" t="s">
        <v>509</v>
      </c>
      <c r="G1293" s="179">
        <v>1</v>
      </c>
      <c r="H1293" s="180"/>
      <c r="I1293" s="150">
        <f t="shared" si="135"/>
        <v>0</v>
      </c>
      <c r="J1293" s="191"/>
      <c r="K1293" s="217"/>
    </row>
    <row r="1294" spans="1:12" outlineLevel="1" x14ac:dyDescent="0.2">
      <c r="A1294" s="168" t="s">
        <v>436</v>
      </c>
      <c r="B1294" s="158" t="s">
        <v>499</v>
      </c>
      <c r="C1294" s="169" t="s">
        <v>305</v>
      </c>
      <c r="D1294" s="169">
        <v>7</v>
      </c>
      <c r="E1294" s="170"/>
      <c r="F1294" s="158"/>
      <c r="G1294" s="171"/>
      <c r="H1294" s="180"/>
      <c r="I1294" s="150"/>
      <c r="J1294" s="173">
        <f>SUM(I1295:I1302)*D1294</f>
        <v>0</v>
      </c>
      <c r="K1294" s="174"/>
    </row>
    <row r="1295" spans="1:12" outlineLevel="1" x14ac:dyDescent="0.2">
      <c r="A1295" s="175"/>
      <c r="B1295" s="161"/>
      <c r="C1295" s="176"/>
      <c r="D1295" s="176"/>
      <c r="E1295" s="177" t="s">
        <v>501</v>
      </c>
      <c r="F1295" s="178" t="s">
        <v>502</v>
      </c>
      <c r="G1295" s="179">
        <v>1</v>
      </c>
      <c r="H1295" s="180"/>
      <c r="I1295" s="150">
        <f t="shared" si="135"/>
        <v>0</v>
      </c>
      <c r="J1295" s="191"/>
      <c r="K1295" s="217"/>
    </row>
    <row r="1296" spans="1:12" ht="25.5" outlineLevel="1" x14ac:dyDescent="0.2">
      <c r="A1296" s="175"/>
      <c r="B1296" s="161"/>
      <c r="C1296" s="176"/>
      <c r="D1296" s="176"/>
      <c r="E1296" s="177" t="s">
        <v>482</v>
      </c>
      <c r="F1296" s="178" t="s">
        <v>483</v>
      </c>
      <c r="G1296" s="179">
        <v>1</v>
      </c>
      <c r="H1296" s="180"/>
      <c r="I1296" s="150">
        <f t="shared" si="135"/>
        <v>0</v>
      </c>
      <c r="J1296" s="191"/>
      <c r="K1296" s="217"/>
    </row>
    <row r="1297" spans="1:12" ht="25.5" outlineLevel="1" x14ac:dyDescent="0.2">
      <c r="A1297" s="175"/>
      <c r="B1297" s="161"/>
      <c r="C1297" s="176"/>
      <c r="D1297" s="176"/>
      <c r="E1297" s="189" t="s">
        <v>385</v>
      </c>
      <c r="F1297" s="161" t="s">
        <v>386</v>
      </c>
      <c r="G1297" s="179">
        <v>1</v>
      </c>
      <c r="H1297" s="180"/>
      <c r="I1297" s="150">
        <f t="shared" si="135"/>
        <v>0</v>
      </c>
      <c r="J1297" s="191"/>
      <c r="K1297" s="217"/>
    </row>
    <row r="1298" spans="1:12" ht="25.5" outlineLevel="1" x14ac:dyDescent="0.2">
      <c r="A1298" s="175"/>
      <c r="B1298" s="161"/>
      <c r="C1298" s="176"/>
      <c r="D1298" s="176"/>
      <c r="E1298" s="177" t="s">
        <v>306</v>
      </c>
      <c r="F1298" s="178" t="s">
        <v>503</v>
      </c>
      <c r="G1298" s="179">
        <v>1</v>
      </c>
      <c r="H1298" s="180"/>
      <c r="I1298" s="150">
        <f t="shared" si="135"/>
        <v>0</v>
      </c>
      <c r="J1298" s="191"/>
      <c r="K1298" s="217"/>
    </row>
    <row r="1299" spans="1:12" ht="25.5" outlineLevel="1" x14ac:dyDescent="0.2">
      <c r="A1299" s="175"/>
      <c r="B1299" s="161"/>
      <c r="C1299" s="176"/>
      <c r="D1299" s="176"/>
      <c r="E1299" s="189" t="s">
        <v>243</v>
      </c>
      <c r="F1299" s="161" t="s">
        <v>484</v>
      </c>
      <c r="G1299" s="179">
        <v>1</v>
      </c>
      <c r="H1299" s="180"/>
      <c r="I1299" s="150">
        <f t="shared" si="135"/>
        <v>0</v>
      </c>
      <c r="J1299" s="191"/>
      <c r="K1299" s="217"/>
    </row>
    <row r="1300" spans="1:12" ht="25.5" outlineLevel="1" x14ac:dyDescent="0.2">
      <c r="A1300" s="175"/>
      <c r="B1300" s="161"/>
      <c r="C1300" s="176"/>
      <c r="D1300" s="176"/>
      <c r="E1300" s="177" t="s">
        <v>504</v>
      </c>
      <c r="F1300" s="178" t="s">
        <v>505</v>
      </c>
      <c r="G1300" s="179">
        <v>1</v>
      </c>
      <c r="H1300" s="180"/>
      <c r="I1300" s="150">
        <f t="shared" si="135"/>
        <v>0</v>
      </c>
      <c r="J1300" s="191"/>
      <c r="K1300" s="217"/>
    </row>
    <row r="1301" spans="1:12" outlineLevel="1" x14ac:dyDescent="0.2">
      <c r="A1301" s="175"/>
      <c r="B1301" s="161"/>
      <c r="C1301" s="176"/>
      <c r="D1301" s="176"/>
      <c r="E1301" s="189" t="s">
        <v>506</v>
      </c>
      <c r="F1301" s="161" t="s">
        <v>507</v>
      </c>
      <c r="G1301" s="179">
        <v>1</v>
      </c>
      <c r="H1301" s="180"/>
      <c r="I1301" s="150">
        <f t="shared" si="135"/>
        <v>0</v>
      </c>
      <c r="J1301" s="191"/>
      <c r="K1301" s="217"/>
    </row>
    <row r="1302" spans="1:12" outlineLevel="1" x14ac:dyDescent="0.2">
      <c r="A1302" s="175"/>
      <c r="B1302" s="161"/>
      <c r="C1302" s="176"/>
      <c r="D1302" s="176"/>
      <c r="E1302" s="177" t="s">
        <v>508</v>
      </c>
      <c r="F1302" s="178" t="s">
        <v>509</v>
      </c>
      <c r="G1302" s="179">
        <v>1</v>
      </c>
      <c r="H1302" s="180"/>
      <c r="I1302" s="150">
        <f t="shared" si="135"/>
        <v>0</v>
      </c>
      <c r="J1302" s="191"/>
      <c r="K1302" s="217"/>
    </row>
    <row r="1303" spans="1:12" ht="25.5" outlineLevel="1" x14ac:dyDescent="0.2">
      <c r="A1303" s="168" t="s">
        <v>436</v>
      </c>
      <c r="B1303" s="158" t="s">
        <v>658</v>
      </c>
      <c r="C1303" s="169" t="s">
        <v>432</v>
      </c>
      <c r="D1303" s="169">
        <v>6</v>
      </c>
      <c r="E1303" s="170"/>
      <c r="F1303" s="158"/>
      <c r="G1303" s="171"/>
      <c r="H1303" s="180"/>
      <c r="I1303" s="150"/>
      <c r="J1303" s="173">
        <f>SUM(I1304:I1311)*D1303</f>
        <v>0</v>
      </c>
      <c r="K1303" s="174"/>
    </row>
    <row r="1304" spans="1:12" ht="25.5" outlineLevel="1" x14ac:dyDescent="0.2">
      <c r="A1304" s="175"/>
      <c r="B1304" s="161"/>
      <c r="C1304" s="176"/>
      <c r="D1304" s="176"/>
      <c r="E1304" s="177" t="s">
        <v>597</v>
      </c>
      <c r="F1304" s="178" t="s">
        <v>598</v>
      </c>
      <c r="G1304" s="179">
        <v>1</v>
      </c>
      <c r="H1304" s="180"/>
      <c r="I1304" s="150">
        <f t="shared" si="135"/>
        <v>0</v>
      </c>
      <c r="J1304" s="191"/>
      <c r="K1304" s="217" t="s">
        <v>1094</v>
      </c>
    </row>
    <row r="1305" spans="1:12" outlineLevel="1" x14ac:dyDescent="0.2">
      <c r="A1305" s="175"/>
      <c r="B1305" s="161"/>
      <c r="C1305" s="176"/>
      <c r="D1305" s="176"/>
      <c r="E1305" s="177" t="s">
        <v>1032</v>
      </c>
      <c r="F1305" s="178" t="s">
        <v>657</v>
      </c>
      <c r="G1305" s="179">
        <v>1</v>
      </c>
      <c r="H1305" s="180"/>
      <c r="I1305" s="150">
        <f t="shared" si="135"/>
        <v>0</v>
      </c>
      <c r="J1305" s="191"/>
      <c r="K1305" s="217"/>
      <c r="L1305" s="304"/>
    </row>
    <row r="1306" spans="1:12" ht="25.5" outlineLevel="1" x14ac:dyDescent="0.2">
      <c r="A1306" s="175"/>
      <c r="B1306" s="161"/>
      <c r="C1306" s="176"/>
      <c r="D1306" s="176"/>
      <c r="E1306" s="177" t="s">
        <v>250</v>
      </c>
      <c r="F1306" s="178" t="s">
        <v>251</v>
      </c>
      <c r="G1306" s="179">
        <v>1</v>
      </c>
      <c r="H1306" s="180"/>
      <c r="I1306" s="150">
        <f t="shared" si="135"/>
        <v>0</v>
      </c>
      <c r="J1306" s="191"/>
      <c r="K1306" s="217"/>
    </row>
    <row r="1307" spans="1:12" ht="25.5" outlineLevel="1" x14ac:dyDescent="0.2">
      <c r="A1307" s="175"/>
      <c r="B1307" s="161"/>
      <c r="C1307" s="176"/>
      <c r="D1307" s="176"/>
      <c r="E1307" s="189" t="s">
        <v>243</v>
      </c>
      <c r="F1307" s="161" t="s">
        <v>484</v>
      </c>
      <c r="G1307" s="179">
        <v>1</v>
      </c>
      <c r="H1307" s="180"/>
      <c r="I1307" s="150">
        <f t="shared" si="135"/>
        <v>0</v>
      </c>
      <c r="J1307" s="191"/>
      <c r="K1307" s="217"/>
    </row>
    <row r="1308" spans="1:12" ht="27" customHeight="1" outlineLevel="1" x14ac:dyDescent="0.2">
      <c r="A1308" s="175"/>
      <c r="B1308" s="161"/>
      <c r="C1308" s="176"/>
      <c r="D1308" s="176"/>
      <c r="E1308" s="189" t="s">
        <v>468</v>
      </c>
      <c r="F1308" s="161" t="s">
        <v>469</v>
      </c>
      <c r="G1308" s="179">
        <v>1</v>
      </c>
      <c r="H1308" s="180"/>
      <c r="I1308" s="150">
        <f t="shared" si="135"/>
        <v>0</v>
      </c>
      <c r="J1308" s="191"/>
      <c r="K1308" s="217"/>
    </row>
    <row r="1309" spans="1:12" ht="27" customHeight="1" outlineLevel="1" x14ac:dyDescent="0.2">
      <c r="A1309" s="175"/>
      <c r="B1309" s="161"/>
      <c r="C1309" s="176"/>
      <c r="D1309" s="176"/>
      <c r="E1309" s="182" t="s">
        <v>958</v>
      </c>
      <c r="F1309" s="183" t="s">
        <v>959</v>
      </c>
      <c r="G1309" s="227">
        <v>1</v>
      </c>
      <c r="H1309" s="180"/>
      <c r="I1309" s="150">
        <f t="shared" si="135"/>
        <v>0</v>
      </c>
      <c r="J1309" s="191"/>
      <c r="K1309" s="217"/>
    </row>
    <row r="1310" spans="1:12" ht="27" customHeight="1" outlineLevel="1" x14ac:dyDescent="0.2">
      <c r="A1310" s="175"/>
      <c r="B1310" s="161"/>
      <c r="C1310" s="176"/>
      <c r="D1310" s="176"/>
      <c r="E1310" s="182" t="s">
        <v>276</v>
      </c>
      <c r="F1310" s="183" t="s">
        <v>961</v>
      </c>
      <c r="G1310" s="227">
        <v>10</v>
      </c>
      <c r="H1310" s="180"/>
      <c r="I1310" s="150">
        <f t="shared" si="135"/>
        <v>0</v>
      </c>
      <c r="J1310" s="191"/>
      <c r="K1310" s="217" t="s">
        <v>1095</v>
      </c>
    </row>
    <row r="1311" spans="1:12" outlineLevel="1" x14ac:dyDescent="0.2">
      <c r="A1311" s="175"/>
      <c r="B1311" s="161"/>
      <c r="C1311" s="176"/>
      <c r="D1311" s="176"/>
      <c r="E1311" s="189" t="s">
        <v>422</v>
      </c>
      <c r="F1311" s="161" t="s">
        <v>423</v>
      </c>
      <c r="G1311" s="179">
        <v>1</v>
      </c>
      <c r="H1311" s="180"/>
      <c r="I1311" s="150">
        <f t="shared" si="135"/>
        <v>0</v>
      </c>
      <c r="J1311" s="191"/>
      <c r="K1311" s="217"/>
    </row>
    <row r="1312" spans="1:12" s="2" customFormat="1" outlineLevel="1" x14ac:dyDescent="0.2">
      <c r="A1312" s="268" t="s">
        <v>436</v>
      </c>
      <c r="B1312" s="263" t="s">
        <v>659</v>
      </c>
      <c r="C1312" s="269" t="s">
        <v>330</v>
      </c>
      <c r="D1312" s="269">
        <v>1</v>
      </c>
      <c r="E1312" s="271"/>
      <c r="F1312" s="254"/>
      <c r="G1312" s="270"/>
      <c r="H1312" s="180"/>
      <c r="I1312" s="279"/>
      <c r="J1312" s="284"/>
      <c r="K1312" s="285" t="s">
        <v>241</v>
      </c>
    </row>
    <row r="1313" spans="1:13" outlineLevel="1" x14ac:dyDescent="0.2">
      <c r="A1313" s="175"/>
      <c r="B1313" s="161"/>
      <c r="C1313" s="176"/>
      <c r="D1313" s="176"/>
      <c r="E1313" s="156"/>
      <c r="F1313" s="157"/>
      <c r="G1313" s="179"/>
      <c r="H1313" s="180"/>
      <c r="I1313" s="190"/>
      <c r="J1313" s="151"/>
      <c r="K1313" s="174"/>
    </row>
    <row r="1314" spans="1:13" ht="15.75" x14ac:dyDescent="0.25">
      <c r="A1314" s="137" t="s">
        <v>440</v>
      </c>
      <c r="B1314" s="138"/>
      <c r="C1314" s="139"/>
      <c r="D1314" s="139">
        <f>SUM(D1315:D1354)</f>
        <v>36</v>
      </c>
      <c r="E1314" s="141"/>
      <c r="F1314" s="138"/>
      <c r="G1314" s="142"/>
      <c r="H1314" s="166"/>
      <c r="I1314" s="167"/>
      <c r="J1314" s="144">
        <f>SUM(J1315:J1354)</f>
        <v>0</v>
      </c>
      <c r="K1314" s="145"/>
    </row>
    <row r="1315" spans="1:13" outlineLevel="1" x14ac:dyDescent="0.2">
      <c r="A1315" s="168" t="s">
        <v>440</v>
      </c>
      <c r="B1315" s="158" t="s">
        <v>525</v>
      </c>
      <c r="C1315" s="169" t="s">
        <v>400</v>
      </c>
      <c r="D1315" s="169">
        <v>3</v>
      </c>
      <c r="E1315" s="170"/>
      <c r="F1315" s="158"/>
      <c r="G1315" s="171"/>
      <c r="H1315" s="180"/>
      <c r="I1315" s="172"/>
      <c r="J1315" s="203">
        <f>SUM(I1316:I1318)*D1315</f>
        <v>0</v>
      </c>
      <c r="K1315" s="174"/>
    </row>
    <row r="1316" spans="1:13" ht="25.5" outlineLevel="1" x14ac:dyDescent="0.2">
      <c r="A1316" s="175"/>
      <c r="B1316" s="161"/>
      <c r="C1316" s="176"/>
      <c r="D1316" s="176"/>
      <c r="E1316" s="156" t="s">
        <v>250</v>
      </c>
      <c r="F1316" s="157" t="s">
        <v>251</v>
      </c>
      <c r="G1316" s="179">
        <v>1</v>
      </c>
      <c r="H1316" s="180"/>
      <c r="I1316" s="150">
        <f>H1316*IF(G1316="AR", 1, G1316)</f>
        <v>0</v>
      </c>
      <c r="J1316" s="151"/>
      <c r="K1316" s="217"/>
    </row>
    <row r="1317" spans="1:13" ht="25.5" outlineLevel="1" x14ac:dyDescent="0.2">
      <c r="A1317" s="175"/>
      <c r="B1317" s="161"/>
      <c r="C1317" s="176"/>
      <c r="D1317" s="176"/>
      <c r="E1317" s="156" t="s">
        <v>401</v>
      </c>
      <c r="F1317" s="157" t="s">
        <v>526</v>
      </c>
      <c r="G1317" s="179">
        <v>1</v>
      </c>
      <c r="H1317" s="180"/>
      <c r="I1317" s="150">
        <f>H1317*IF(G1317="AR", 1, G1317)</f>
        <v>0</v>
      </c>
      <c r="J1317" s="151"/>
      <c r="K1317" s="217"/>
    </row>
    <row r="1318" spans="1:13" outlineLevel="1" x14ac:dyDescent="0.2">
      <c r="A1318" s="175"/>
      <c r="B1318" s="161"/>
      <c r="C1318" s="176"/>
      <c r="D1318" s="176"/>
      <c r="E1318" s="156" t="s">
        <v>531</v>
      </c>
      <c r="F1318" s="157" t="s">
        <v>532</v>
      </c>
      <c r="G1318" s="179">
        <v>1</v>
      </c>
      <c r="H1318" s="180"/>
      <c r="I1318" s="150">
        <f>H1318*IF(G1318="AR", 1, G1318)</f>
        <v>0</v>
      </c>
      <c r="J1318" s="151"/>
      <c r="K1318" s="217"/>
      <c r="L1318" s="304"/>
      <c r="M1318" s="304"/>
    </row>
    <row r="1319" spans="1:13" outlineLevel="1" x14ac:dyDescent="0.2">
      <c r="A1319" s="268" t="s">
        <v>440</v>
      </c>
      <c r="B1319" s="263" t="s">
        <v>718</v>
      </c>
      <c r="C1319" s="269" t="s">
        <v>299</v>
      </c>
      <c r="D1319" s="269">
        <v>6</v>
      </c>
      <c r="E1319" s="271"/>
      <c r="F1319" s="254"/>
      <c r="G1319" s="259"/>
      <c r="H1319" s="180"/>
      <c r="I1319" s="279"/>
      <c r="J1319" s="256"/>
      <c r="K1319" s="257" t="s">
        <v>241</v>
      </c>
      <c r="L1319" s="304"/>
    </row>
    <row r="1320" spans="1:13" outlineLevel="1" x14ac:dyDescent="0.2">
      <c r="A1320" s="168" t="s">
        <v>440</v>
      </c>
      <c r="B1320" s="160" t="s">
        <v>773</v>
      </c>
      <c r="C1320" s="17" t="s">
        <v>302</v>
      </c>
      <c r="D1320" s="8">
        <v>6</v>
      </c>
      <c r="E1320" s="159"/>
      <c r="F1320" s="160"/>
      <c r="G1320" s="12"/>
      <c r="H1320" s="149"/>
      <c r="I1320" s="155"/>
      <c r="J1320" s="203">
        <f>SUM(I1321:I1326)*D1320</f>
        <v>0</v>
      </c>
      <c r="K1320" s="152"/>
    </row>
    <row r="1321" spans="1:13" ht="25.5" outlineLevel="1" x14ac:dyDescent="0.2">
      <c r="A1321" s="146"/>
      <c r="B1321" s="157"/>
      <c r="C1321" s="7"/>
      <c r="D1321" s="7"/>
      <c r="E1321" s="156" t="s">
        <v>482</v>
      </c>
      <c r="F1321" s="157" t="s">
        <v>483</v>
      </c>
      <c r="G1321" s="12">
        <v>1</v>
      </c>
      <c r="H1321" s="149"/>
      <c r="I1321" s="150">
        <f t="shared" ref="I1321:I1326" si="136">H1321*IF(G1321="AR", 1, G1321)</f>
        <v>0</v>
      </c>
      <c r="J1321" s="151"/>
      <c r="K1321" s="260"/>
    </row>
    <row r="1322" spans="1:13" outlineLevel="1" x14ac:dyDescent="0.2">
      <c r="A1322" s="146"/>
      <c r="B1322" s="157"/>
      <c r="C1322" s="7"/>
      <c r="D1322" s="7"/>
      <c r="E1322" s="182" t="s">
        <v>928</v>
      </c>
      <c r="F1322" s="183" t="s">
        <v>927</v>
      </c>
      <c r="G1322" s="12">
        <v>1</v>
      </c>
      <c r="H1322" s="149"/>
      <c r="I1322" s="150">
        <f t="shared" si="136"/>
        <v>0</v>
      </c>
      <c r="J1322" s="151"/>
      <c r="K1322" s="260"/>
    </row>
    <row r="1323" spans="1:13" outlineLevel="1" x14ac:dyDescent="0.2">
      <c r="A1323" s="146"/>
      <c r="B1323" s="157"/>
      <c r="C1323" s="7"/>
      <c r="D1323" s="7"/>
      <c r="E1323" s="182" t="s">
        <v>637</v>
      </c>
      <c r="F1323" s="183" t="s">
        <v>638</v>
      </c>
      <c r="G1323" s="12">
        <v>1</v>
      </c>
      <c r="H1323" s="149"/>
      <c r="I1323" s="150">
        <f t="shared" si="136"/>
        <v>0</v>
      </c>
      <c r="J1323" s="151"/>
      <c r="K1323" s="260"/>
    </row>
    <row r="1324" spans="1:13" ht="25.5" outlineLevel="1" x14ac:dyDescent="0.2">
      <c r="A1324" s="146"/>
      <c r="B1324" s="157"/>
      <c r="C1324" s="7"/>
      <c r="D1324" s="7"/>
      <c r="E1324" s="182" t="s">
        <v>988</v>
      </c>
      <c r="F1324" s="183" t="s">
        <v>1074</v>
      </c>
      <c r="G1324" s="12">
        <v>1</v>
      </c>
      <c r="H1324" s="149"/>
      <c r="I1324" s="150"/>
      <c r="J1324" s="204"/>
      <c r="K1324" s="260"/>
    </row>
    <row r="1325" spans="1:13" outlineLevel="1" x14ac:dyDescent="0.2">
      <c r="A1325" s="146"/>
      <c r="B1325" s="157"/>
      <c r="C1325" s="7"/>
      <c r="D1325" s="7"/>
      <c r="E1325" s="182" t="s">
        <v>487</v>
      </c>
      <c r="F1325" s="183" t="s">
        <v>488</v>
      </c>
      <c r="G1325" s="12">
        <v>8</v>
      </c>
      <c r="H1325" s="149"/>
      <c r="I1325" s="150">
        <f t="shared" si="136"/>
        <v>0</v>
      </c>
      <c r="J1325" s="204"/>
      <c r="K1325" s="260" t="s">
        <v>1073</v>
      </c>
    </row>
    <row r="1326" spans="1:13" outlineLevel="1" x14ac:dyDescent="0.2">
      <c r="A1326" s="146"/>
      <c r="B1326" s="157"/>
      <c r="C1326" s="7"/>
      <c r="D1326" s="7"/>
      <c r="E1326" s="156" t="s">
        <v>924</v>
      </c>
      <c r="F1326" s="157" t="s">
        <v>922</v>
      </c>
      <c r="G1326" s="179">
        <v>1</v>
      </c>
      <c r="H1326" s="149"/>
      <c r="I1326" s="150">
        <f t="shared" si="136"/>
        <v>0</v>
      </c>
      <c r="J1326" s="151"/>
      <c r="K1326" s="260"/>
    </row>
    <row r="1327" spans="1:13" outlineLevel="1" x14ac:dyDescent="0.2">
      <c r="A1327" s="168" t="s">
        <v>440</v>
      </c>
      <c r="B1327" s="160" t="s">
        <v>774</v>
      </c>
      <c r="C1327" s="17" t="s">
        <v>441</v>
      </c>
      <c r="D1327" s="8">
        <v>6</v>
      </c>
      <c r="E1327" s="159"/>
      <c r="F1327" s="160"/>
      <c r="G1327" s="12"/>
      <c r="H1327" s="149"/>
      <c r="I1327" s="155"/>
      <c r="J1327" s="203">
        <f>SUM(I1328:I1330)*D1327</f>
        <v>0</v>
      </c>
      <c r="K1327" s="152"/>
    </row>
    <row r="1328" spans="1:13" outlineLevel="1" x14ac:dyDescent="0.2">
      <c r="A1328" s="146"/>
      <c r="B1328" s="157"/>
      <c r="C1328" s="7"/>
      <c r="D1328" s="7"/>
      <c r="E1328" s="182" t="s">
        <v>487</v>
      </c>
      <c r="F1328" s="183" t="s">
        <v>488</v>
      </c>
      <c r="G1328" s="12">
        <v>6</v>
      </c>
      <c r="H1328" s="149"/>
      <c r="I1328" s="150">
        <f t="shared" ref="I1328:I1330" si="137">H1328*IF(G1328="AR", 1, G1328)</f>
        <v>0</v>
      </c>
      <c r="J1328" s="204"/>
      <c r="K1328" s="260" t="s">
        <v>1075</v>
      </c>
    </row>
    <row r="1329" spans="1:13" outlineLevel="1" x14ac:dyDescent="0.2">
      <c r="A1329" s="146"/>
      <c r="B1329" s="157"/>
      <c r="C1329" s="7"/>
      <c r="D1329" s="7"/>
      <c r="E1329" s="177" t="s">
        <v>923</v>
      </c>
      <c r="F1329" s="178" t="s">
        <v>925</v>
      </c>
      <c r="G1329" s="179">
        <v>3</v>
      </c>
      <c r="H1329" s="149"/>
      <c r="I1329" s="150">
        <f t="shared" si="137"/>
        <v>0</v>
      </c>
      <c r="J1329" s="151"/>
      <c r="K1329" s="260"/>
    </row>
    <row r="1330" spans="1:13" outlineLevel="1" x14ac:dyDescent="0.2">
      <c r="A1330" s="146"/>
      <c r="B1330" s="157"/>
      <c r="C1330" s="7"/>
      <c r="D1330" s="7"/>
      <c r="E1330" s="177" t="s">
        <v>924</v>
      </c>
      <c r="F1330" s="178" t="s">
        <v>922</v>
      </c>
      <c r="G1330" s="179">
        <v>6</v>
      </c>
      <c r="H1330" s="149"/>
      <c r="I1330" s="150">
        <f t="shared" si="137"/>
        <v>0</v>
      </c>
      <c r="J1330" s="151"/>
      <c r="K1330" s="260"/>
    </row>
    <row r="1331" spans="1:13" outlineLevel="1" x14ac:dyDescent="0.2">
      <c r="A1331" s="268" t="s">
        <v>440</v>
      </c>
      <c r="B1331" s="263" t="s">
        <v>775</v>
      </c>
      <c r="C1331" s="269" t="s">
        <v>315</v>
      </c>
      <c r="D1331" s="269">
        <v>4</v>
      </c>
      <c r="E1331" s="271"/>
      <c r="F1331" s="254"/>
      <c r="G1331" s="259"/>
      <c r="H1331" s="180"/>
      <c r="I1331" s="279"/>
      <c r="J1331" s="256"/>
      <c r="K1331" s="257" t="s">
        <v>241</v>
      </c>
    </row>
    <row r="1332" spans="1:13" outlineLevel="1" x14ac:dyDescent="0.2">
      <c r="A1332" s="168" t="s">
        <v>440</v>
      </c>
      <c r="B1332" s="158" t="s">
        <v>545</v>
      </c>
      <c r="C1332" s="169" t="s">
        <v>305</v>
      </c>
      <c r="D1332" s="169">
        <v>2</v>
      </c>
      <c r="E1332" s="170"/>
      <c r="F1332" s="158"/>
      <c r="G1332" s="171"/>
      <c r="H1332" s="180"/>
      <c r="I1332" s="172"/>
      <c r="J1332" s="173">
        <f>SUM(I1333:I1340)*D1332</f>
        <v>0</v>
      </c>
      <c r="K1332" s="174"/>
    </row>
    <row r="1333" spans="1:13" outlineLevel="1" x14ac:dyDescent="0.2">
      <c r="A1333" s="175"/>
      <c r="B1333" s="161"/>
      <c r="C1333" s="176"/>
      <c r="D1333" s="176"/>
      <c r="E1333" s="177" t="s">
        <v>501</v>
      </c>
      <c r="F1333" s="178" t="s">
        <v>502</v>
      </c>
      <c r="G1333" s="179">
        <v>1</v>
      </c>
      <c r="H1333" s="180"/>
      <c r="I1333" s="150">
        <f t="shared" ref="I1333:I1340" si="138">H1333*IF(G1333="AR", 1, G1333)</f>
        <v>0</v>
      </c>
      <c r="J1333" s="191"/>
      <c r="K1333" s="217"/>
    </row>
    <row r="1334" spans="1:13" ht="25.5" outlineLevel="1" x14ac:dyDescent="0.2">
      <c r="A1334" s="175"/>
      <c r="B1334" s="161"/>
      <c r="C1334" s="176"/>
      <c r="D1334" s="176"/>
      <c r="E1334" s="177" t="s">
        <v>482</v>
      </c>
      <c r="F1334" s="178" t="s">
        <v>483</v>
      </c>
      <c r="G1334" s="179">
        <v>1</v>
      </c>
      <c r="H1334" s="180"/>
      <c r="I1334" s="150">
        <f t="shared" si="138"/>
        <v>0</v>
      </c>
      <c r="J1334" s="191"/>
      <c r="K1334" s="217"/>
    </row>
    <row r="1335" spans="1:13" ht="25.5" outlineLevel="1" x14ac:dyDescent="0.2">
      <c r="A1335" s="175"/>
      <c r="B1335" s="161"/>
      <c r="C1335" s="176"/>
      <c r="D1335" s="176"/>
      <c r="E1335" s="189" t="s">
        <v>385</v>
      </c>
      <c r="F1335" s="161" t="s">
        <v>386</v>
      </c>
      <c r="G1335" s="179">
        <v>1</v>
      </c>
      <c r="H1335" s="180"/>
      <c r="I1335" s="150">
        <f t="shared" ref="I1335" si="139">H1335*IF(G1335="AR", 1, G1335)</f>
        <v>0</v>
      </c>
      <c r="J1335" s="191"/>
      <c r="K1335" s="217"/>
    </row>
    <row r="1336" spans="1:13" ht="25.5" outlineLevel="1" x14ac:dyDescent="0.2">
      <c r="A1336" s="175"/>
      <c r="B1336" s="161"/>
      <c r="C1336" s="176"/>
      <c r="D1336" s="176"/>
      <c r="E1336" s="189" t="s">
        <v>306</v>
      </c>
      <c r="F1336" s="161" t="s">
        <v>503</v>
      </c>
      <c r="G1336" s="179">
        <v>1</v>
      </c>
      <c r="H1336" s="180"/>
      <c r="I1336" s="150">
        <f t="shared" si="138"/>
        <v>0</v>
      </c>
      <c r="J1336" s="191"/>
      <c r="K1336" s="217"/>
    </row>
    <row r="1337" spans="1:13" ht="25.5" outlineLevel="1" x14ac:dyDescent="0.2">
      <c r="A1337" s="175"/>
      <c r="B1337" s="161"/>
      <c r="C1337" s="176"/>
      <c r="D1337" s="176"/>
      <c r="E1337" s="177" t="s">
        <v>243</v>
      </c>
      <c r="F1337" s="178" t="s">
        <v>484</v>
      </c>
      <c r="G1337" s="179">
        <v>1</v>
      </c>
      <c r="H1337" s="180"/>
      <c r="I1337" s="150">
        <f t="shared" si="138"/>
        <v>0</v>
      </c>
      <c r="J1337" s="191"/>
      <c r="K1337" s="217"/>
    </row>
    <row r="1338" spans="1:13" ht="25.5" outlineLevel="1" x14ac:dyDescent="0.2">
      <c r="A1338" s="175"/>
      <c r="B1338" s="161"/>
      <c r="C1338" s="176"/>
      <c r="D1338" s="176"/>
      <c r="E1338" s="189" t="s">
        <v>504</v>
      </c>
      <c r="F1338" s="161" t="s">
        <v>505</v>
      </c>
      <c r="G1338" s="179">
        <v>1</v>
      </c>
      <c r="H1338" s="180"/>
      <c r="I1338" s="150">
        <f t="shared" si="138"/>
        <v>0</v>
      </c>
      <c r="J1338" s="191"/>
      <c r="K1338" s="217"/>
    </row>
    <row r="1339" spans="1:13" outlineLevel="1" x14ac:dyDescent="0.2">
      <c r="A1339" s="175"/>
      <c r="B1339" s="161"/>
      <c r="C1339" s="176"/>
      <c r="D1339" s="176"/>
      <c r="E1339" s="177" t="s">
        <v>506</v>
      </c>
      <c r="F1339" s="178" t="s">
        <v>507</v>
      </c>
      <c r="G1339" s="179">
        <v>1</v>
      </c>
      <c r="H1339" s="180"/>
      <c r="I1339" s="150">
        <f t="shared" si="138"/>
        <v>0</v>
      </c>
      <c r="J1339" s="191"/>
      <c r="K1339" s="217"/>
    </row>
    <row r="1340" spans="1:13" outlineLevel="1" x14ac:dyDescent="0.2">
      <c r="A1340" s="175"/>
      <c r="B1340" s="161"/>
      <c r="C1340" s="176"/>
      <c r="D1340" s="176"/>
      <c r="E1340" s="189" t="s">
        <v>508</v>
      </c>
      <c r="F1340" s="161" t="s">
        <v>509</v>
      </c>
      <c r="G1340" s="179">
        <v>1</v>
      </c>
      <c r="H1340" s="180"/>
      <c r="I1340" s="150">
        <f t="shared" si="138"/>
        <v>0</v>
      </c>
      <c r="J1340" s="191"/>
      <c r="K1340" s="217"/>
    </row>
    <row r="1341" spans="1:13" outlineLevel="1" x14ac:dyDescent="0.2">
      <c r="A1341" s="268" t="s">
        <v>440</v>
      </c>
      <c r="B1341" s="263" t="s">
        <v>611</v>
      </c>
      <c r="C1341" s="269" t="s">
        <v>317</v>
      </c>
      <c r="D1341" s="269">
        <v>3</v>
      </c>
      <c r="E1341" s="278"/>
      <c r="F1341" s="264"/>
      <c r="G1341" s="269"/>
      <c r="H1341" s="180"/>
      <c r="I1341" s="277"/>
      <c r="J1341" s="249"/>
      <c r="K1341" s="257" t="s">
        <v>241</v>
      </c>
    </row>
    <row r="1342" spans="1:13" outlineLevel="1" x14ac:dyDescent="0.2">
      <c r="A1342" s="168" t="s">
        <v>440</v>
      </c>
      <c r="B1342" s="158" t="s">
        <v>610</v>
      </c>
      <c r="C1342" s="169" t="s">
        <v>318</v>
      </c>
      <c r="D1342" s="169">
        <v>3</v>
      </c>
      <c r="E1342" s="159"/>
      <c r="F1342" s="160"/>
      <c r="G1342" s="171"/>
      <c r="H1342" s="180"/>
      <c r="I1342" s="172"/>
      <c r="J1342" s="18">
        <f>SUM(I1343:I1351)*D1342</f>
        <v>0</v>
      </c>
      <c r="K1342" s="174"/>
    </row>
    <row r="1343" spans="1:13" ht="25.5" outlineLevel="1" x14ac:dyDescent="0.2">
      <c r="A1343" s="175"/>
      <c r="B1343" s="161"/>
      <c r="C1343" s="176"/>
      <c r="D1343" s="176"/>
      <c r="E1343" s="156" t="s">
        <v>250</v>
      </c>
      <c r="F1343" s="157" t="s">
        <v>251</v>
      </c>
      <c r="G1343" s="179">
        <v>2</v>
      </c>
      <c r="H1343" s="180"/>
      <c r="I1343" s="150">
        <f>H1343*IF(G1343="AR", 1, G1343)</f>
        <v>0</v>
      </c>
      <c r="J1343" s="151"/>
      <c r="K1343" s="217"/>
      <c r="M1343" s="304"/>
    </row>
    <row r="1344" spans="1:13" outlineLevel="1" x14ac:dyDescent="0.2">
      <c r="A1344" s="175"/>
      <c r="B1344" s="161"/>
      <c r="C1344" s="176"/>
      <c r="D1344" s="176"/>
      <c r="E1344" s="177" t="s">
        <v>950</v>
      </c>
      <c r="F1344" s="178" t="s">
        <v>956</v>
      </c>
      <c r="G1344" s="179">
        <v>1</v>
      </c>
      <c r="H1344" s="180"/>
      <c r="I1344" s="150">
        <f t="shared" ref="I1344:I1350" si="140">H1344*IF(G1344="AR", 1, G1344)</f>
        <v>0</v>
      </c>
      <c r="J1344" s="191"/>
      <c r="K1344" s="217"/>
    </row>
    <row r="1345" spans="1:11" outlineLevel="1" x14ac:dyDescent="0.2">
      <c r="A1345" s="175"/>
      <c r="B1345" s="161"/>
      <c r="C1345" s="176"/>
      <c r="D1345" s="176"/>
      <c r="E1345" s="189" t="s">
        <v>952</v>
      </c>
      <c r="F1345" s="161" t="s">
        <v>957</v>
      </c>
      <c r="G1345" s="179">
        <v>1</v>
      </c>
      <c r="H1345" s="180"/>
      <c r="I1345" s="150">
        <f t="shared" si="140"/>
        <v>0</v>
      </c>
      <c r="J1345" s="191"/>
      <c r="K1345" s="217"/>
    </row>
    <row r="1346" spans="1:11" ht="25.5" outlineLevel="1" x14ac:dyDescent="0.2">
      <c r="A1346" s="175"/>
      <c r="B1346" s="161"/>
      <c r="C1346" s="176"/>
      <c r="D1346" s="176"/>
      <c r="E1346" s="177" t="s">
        <v>289</v>
      </c>
      <c r="F1346" s="178" t="s">
        <v>290</v>
      </c>
      <c r="G1346" s="179">
        <v>1</v>
      </c>
      <c r="H1346" s="180"/>
      <c r="I1346" s="150">
        <f t="shared" si="140"/>
        <v>0</v>
      </c>
      <c r="J1346" s="191"/>
      <c r="K1346" s="217"/>
    </row>
    <row r="1347" spans="1:11" outlineLevel="1" x14ac:dyDescent="0.2">
      <c r="A1347" s="175"/>
      <c r="B1347" s="161"/>
      <c r="C1347" s="176"/>
      <c r="D1347" s="176"/>
      <c r="E1347" s="189" t="s">
        <v>291</v>
      </c>
      <c r="F1347" s="161" t="s">
        <v>613</v>
      </c>
      <c r="G1347" s="179">
        <v>7</v>
      </c>
      <c r="H1347" s="180"/>
      <c r="I1347" s="150">
        <f t="shared" si="140"/>
        <v>0</v>
      </c>
      <c r="J1347" s="191"/>
      <c r="K1347" s="217"/>
    </row>
    <row r="1348" spans="1:11" outlineLevel="1" x14ac:dyDescent="0.2">
      <c r="A1348" s="175"/>
      <c r="B1348" s="161"/>
      <c r="C1348" s="176"/>
      <c r="D1348" s="176"/>
      <c r="E1348" s="177" t="s">
        <v>527</v>
      </c>
      <c r="F1348" s="178" t="s">
        <v>528</v>
      </c>
      <c r="G1348" s="179">
        <v>1</v>
      </c>
      <c r="H1348" s="180"/>
      <c r="I1348" s="150">
        <f t="shared" si="140"/>
        <v>0</v>
      </c>
      <c r="J1348" s="191"/>
      <c r="K1348" s="217"/>
    </row>
    <row r="1349" spans="1:11" outlineLevel="1" x14ac:dyDescent="0.2">
      <c r="A1349" s="175"/>
      <c r="B1349" s="161"/>
      <c r="C1349" s="176"/>
      <c r="D1349" s="176"/>
      <c r="E1349" s="189" t="s">
        <v>529</v>
      </c>
      <c r="F1349" s="161" t="s">
        <v>530</v>
      </c>
      <c r="G1349" s="179">
        <v>1</v>
      </c>
      <c r="H1349" s="180"/>
      <c r="I1349" s="150">
        <f t="shared" si="140"/>
        <v>0</v>
      </c>
      <c r="J1349" s="191"/>
      <c r="K1349" s="217"/>
    </row>
    <row r="1350" spans="1:11" outlineLevel="1" x14ac:dyDescent="0.2">
      <c r="A1350" s="175"/>
      <c r="B1350" s="161"/>
      <c r="C1350" s="176"/>
      <c r="D1350" s="176"/>
      <c r="E1350" s="182" t="s">
        <v>988</v>
      </c>
      <c r="F1350" s="183" t="s">
        <v>963</v>
      </c>
      <c r="G1350" s="179">
        <v>1</v>
      </c>
      <c r="H1350" s="180"/>
      <c r="I1350" s="150">
        <f t="shared" si="140"/>
        <v>0</v>
      </c>
      <c r="J1350" s="204"/>
      <c r="K1350" s="217"/>
    </row>
    <row r="1351" spans="1:11" outlineLevel="1" x14ac:dyDescent="0.2">
      <c r="A1351" s="175"/>
      <c r="B1351" s="161"/>
      <c r="C1351" s="176"/>
      <c r="D1351" s="176"/>
      <c r="E1351" s="156" t="s">
        <v>468</v>
      </c>
      <c r="F1351" s="157" t="s">
        <v>469</v>
      </c>
      <c r="G1351" s="179">
        <v>1</v>
      </c>
      <c r="H1351" s="180"/>
      <c r="I1351" s="150">
        <f>H1351*IF(G1351="AR", 1, G1351)</f>
        <v>0</v>
      </c>
      <c r="J1351" s="151"/>
      <c r="K1351" s="217"/>
    </row>
    <row r="1352" spans="1:11" outlineLevel="1" x14ac:dyDescent="0.2">
      <c r="A1352" s="268" t="s">
        <v>440</v>
      </c>
      <c r="B1352" s="263" t="s">
        <v>776</v>
      </c>
      <c r="C1352" s="269" t="s">
        <v>330</v>
      </c>
      <c r="D1352" s="269">
        <v>1</v>
      </c>
      <c r="E1352" s="281"/>
      <c r="F1352" s="263"/>
      <c r="G1352" s="269"/>
      <c r="H1352" s="180"/>
      <c r="I1352" s="277"/>
      <c r="J1352" s="256"/>
      <c r="K1352" s="257" t="s">
        <v>241</v>
      </c>
    </row>
    <row r="1353" spans="1:11" ht="25.5" outlineLevel="1" x14ac:dyDescent="0.2">
      <c r="A1353" s="268" t="s">
        <v>440</v>
      </c>
      <c r="B1353" s="263" t="s">
        <v>777</v>
      </c>
      <c r="C1353" s="269" t="s">
        <v>442</v>
      </c>
      <c r="D1353" s="269">
        <v>2</v>
      </c>
      <c r="E1353" s="281"/>
      <c r="F1353" s="263"/>
      <c r="G1353" s="269"/>
      <c r="H1353" s="180"/>
      <c r="I1353" s="277"/>
      <c r="J1353" s="256"/>
      <c r="K1353" s="257" t="s">
        <v>241</v>
      </c>
    </row>
    <row r="1354" spans="1:11" outlineLevel="1" x14ac:dyDescent="0.2">
      <c r="A1354" s="175"/>
      <c r="B1354" s="161"/>
      <c r="C1354" s="176"/>
      <c r="D1354" s="176"/>
      <c r="E1354" s="156"/>
      <c r="F1354" s="157"/>
      <c r="G1354" s="179"/>
      <c r="H1354" s="180"/>
      <c r="I1354" s="190"/>
      <c r="J1354" s="151"/>
      <c r="K1354" s="174"/>
    </row>
    <row r="1355" spans="1:11" ht="15.75" x14ac:dyDescent="0.25">
      <c r="A1355" s="137" t="s">
        <v>443</v>
      </c>
      <c r="B1355" s="138"/>
      <c r="C1355" s="139"/>
      <c r="D1355" s="139">
        <f>SUM(D1356:D1383)</f>
        <v>43</v>
      </c>
      <c r="E1355" s="141"/>
      <c r="F1355" s="138"/>
      <c r="G1355" s="142"/>
      <c r="H1355" s="166"/>
      <c r="I1355" s="167"/>
      <c r="J1355" s="144">
        <f>SUM(J1356:J1383)</f>
        <v>0</v>
      </c>
      <c r="K1355" s="145"/>
    </row>
    <row r="1356" spans="1:11" outlineLevel="1" x14ac:dyDescent="0.2">
      <c r="A1356" s="168" t="s">
        <v>443</v>
      </c>
      <c r="B1356" s="158" t="s">
        <v>644</v>
      </c>
      <c r="C1356" s="169" t="s">
        <v>448</v>
      </c>
      <c r="D1356" s="169">
        <v>3</v>
      </c>
      <c r="E1356" s="170"/>
      <c r="F1356" s="158"/>
      <c r="G1356" s="171"/>
      <c r="H1356" s="180"/>
      <c r="I1356" s="172"/>
      <c r="J1356" s="173">
        <f>SUM(I1357:I1365)*D1356</f>
        <v>0</v>
      </c>
      <c r="K1356" s="174"/>
    </row>
    <row r="1357" spans="1:11" ht="25.5" outlineLevel="1" x14ac:dyDescent="0.2">
      <c r="A1357" s="175"/>
      <c r="B1357" s="161"/>
      <c r="C1357" s="176"/>
      <c r="D1357" s="176"/>
      <c r="E1357" s="177" t="s">
        <v>243</v>
      </c>
      <c r="F1357" s="178" t="s">
        <v>484</v>
      </c>
      <c r="G1357" s="179">
        <v>2</v>
      </c>
      <c r="H1357" s="180"/>
      <c r="I1357" s="150">
        <f t="shared" ref="I1357:I1365" si="141">H1357*IF(G1357="AR", 1, G1357)</f>
        <v>0</v>
      </c>
      <c r="J1357" s="191"/>
      <c r="K1357" s="217"/>
    </row>
    <row r="1358" spans="1:11" outlineLevel="1" x14ac:dyDescent="0.2">
      <c r="A1358" s="175"/>
      <c r="B1358" s="161"/>
      <c r="C1358" s="176"/>
      <c r="D1358" s="176"/>
      <c r="E1358" s="177" t="s">
        <v>492</v>
      </c>
      <c r="F1358" s="178" t="s">
        <v>493</v>
      </c>
      <c r="G1358" s="179">
        <v>1</v>
      </c>
      <c r="H1358" s="180"/>
      <c r="I1358" s="150">
        <f t="shared" si="141"/>
        <v>0</v>
      </c>
      <c r="J1358" s="191"/>
      <c r="K1358" s="217"/>
    </row>
    <row r="1359" spans="1:11" s="2" customFormat="1" outlineLevel="1" x14ac:dyDescent="0.2">
      <c r="A1359" s="168" t="s">
        <v>443</v>
      </c>
      <c r="B1359" s="158" t="s">
        <v>780</v>
      </c>
      <c r="C1359" s="169" t="s">
        <v>781</v>
      </c>
      <c r="D1359" s="169">
        <v>6</v>
      </c>
      <c r="E1359" s="189"/>
      <c r="F1359" s="161"/>
      <c r="G1359" s="216"/>
      <c r="H1359" s="180"/>
      <c r="I1359" s="202"/>
      <c r="J1359" s="231"/>
      <c r="K1359" s="207"/>
    </row>
    <row r="1360" spans="1:11" s="2" customFormat="1" outlineLevel="1" x14ac:dyDescent="0.2">
      <c r="A1360" s="175"/>
      <c r="B1360" s="161"/>
      <c r="C1360" s="176"/>
      <c r="D1360" s="176"/>
      <c r="E1360" s="177" t="s">
        <v>256</v>
      </c>
      <c r="F1360" s="178" t="s">
        <v>467</v>
      </c>
      <c r="G1360" s="179">
        <v>1</v>
      </c>
      <c r="H1360" s="180"/>
      <c r="I1360" s="150">
        <f t="shared" si="141"/>
        <v>0</v>
      </c>
      <c r="J1360" s="231"/>
      <c r="K1360" s="282"/>
    </row>
    <row r="1361" spans="1:13" s="2" customFormat="1" ht="25.5" outlineLevel="1" x14ac:dyDescent="0.2">
      <c r="A1361" s="175"/>
      <c r="B1361" s="161"/>
      <c r="C1361" s="176"/>
      <c r="D1361" s="176"/>
      <c r="E1361" s="177" t="s">
        <v>597</v>
      </c>
      <c r="F1361" s="178" t="s">
        <v>598</v>
      </c>
      <c r="G1361" s="179">
        <v>1</v>
      </c>
      <c r="H1361" s="180"/>
      <c r="I1361" s="150">
        <f t="shared" si="141"/>
        <v>0</v>
      </c>
      <c r="J1361" s="231"/>
      <c r="K1361" s="282" t="s">
        <v>1094</v>
      </c>
    </row>
    <row r="1362" spans="1:13" s="2" customFormat="1" ht="25.5" outlineLevel="1" x14ac:dyDescent="0.2">
      <c r="A1362" s="175"/>
      <c r="B1362" s="161"/>
      <c r="C1362" s="176"/>
      <c r="D1362" s="176"/>
      <c r="E1362" s="189" t="s">
        <v>250</v>
      </c>
      <c r="F1362" s="161" t="s">
        <v>251</v>
      </c>
      <c r="G1362" s="179">
        <v>1</v>
      </c>
      <c r="H1362" s="180"/>
      <c r="I1362" s="150">
        <f t="shared" si="141"/>
        <v>0</v>
      </c>
      <c r="J1362" s="231"/>
      <c r="K1362" s="282"/>
    </row>
    <row r="1363" spans="1:13" s="2" customFormat="1" ht="25.5" outlineLevel="1" x14ac:dyDescent="0.2">
      <c r="A1363" s="175"/>
      <c r="B1363" s="161"/>
      <c r="C1363" s="176"/>
      <c r="D1363" s="176"/>
      <c r="E1363" s="177" t="s">
        <v>243</v>
      </c>
      <c r="F1363" s="178" t="s">
        <v>484</v>
      </c>
      <c r="G1363" s="179">
        <v>1</v>
      </c>
      <c r="H1363" s="180"/>
      <c r="I1363" s="150">
        <f t="shared" si="141"/>
        <v>0</v>
      </c>
      <c r="J1363" s="231"/>
      <c r="K1363" s="282"/>
    </row>
    <row r="1364" spans="1:13" s="2" customFormat="1" ht="25.5" outlineLevel="1" x14ac:dyDescent="0.2">
      <c r="A1364" s="175"/>
      <c r="B1364" s="161"/>
      <c r="C1364" s="176"/>
      <c r="D1364" s="176"/>
      <c r="E1364" s="182" t="s">
        <v>958</v>
      </c>
      <c r="F1364" s="183" t="s">
        <v>959</v>
      </c>
      <c r="G1364" s="227">
        <v>1</v>
      </c>
      <c r="H1364" s="180"/>
      <c r="I1364" s="150">
        <f t="shared" si="141"/>
        <v>0</v>
      </c>
      <c r="J1364" s="231"/>
      <c r="K1364" s="282"/>
    </row>
    <row r="1365" spans="1:13" s="2" customFormat="1" outlineLevel="1" x14ac:dyDescent="0.2">
      <c r="A1365" s="175"/>
      <c r="B1365" s="161"/>
      <c r="C1365" s="176"/>
      <c r="D1365" s="176"/>
      <c r="E1365" s="189" t="s">
        <v>468</v>
      </c>
      <c r="F1365" s="161" t="s">
        <v>469</v>
      </c>
      <c r="G1365" s="179">
        <v>1</v>
      </c>
      <c r="H1365" s="180"/>
      <c r="I1365" s="150">
        <f t="shared" si="141"/>
        <v>0</v>
      </c>
      <c r="J1365" s="231"/>
      <c r="K1365" s="282"/>
    </row>
    <row r="1366" spans="1:13" outlineLevel="1" x14ac:dyDescent="0.2">
      <c r="A1366" s="168" t="s">
        <v>443</v>
      </c>
      <c r="B1366" s="158" t="s">
        <v>724</v>
      </c>
      <c r="C1366" s="169" t="s">
        <v>242</v>
      </c>
      <c r="D1366" s="169">
        <v>1</v>
      </c>
      <c r="E1366" s="170"/>
      <c r="F1366" s="158"/>
      <c r="G1366" s="171"/>
      <c r="H1366" s="180"/>
      <c r="I1366" s="172"/>
      <c r="J1366" s="173">
        <f>SUM(I1367:I1367)*D1366</f>
        <v>0</v>
      </c>
      <c r="K1366" s="174"/>
    </row>
    <row r="1367" spans="1:13" ht="25.5" outlineLevel="1" x14ac:dyDescent="0.2">
      <c r="A1367" s="175"/>
      <c r="B1367" s="161"/>
      <c r="C1367" s="176"/>
      <c r="D1367" s="176"/>
      <c r="E1367" s="177" t="s">
        <v>243</v>
      </c>
      <c r="F1367" s="178" t="s">
        <v>484</v>
      </c>
      <c r="G1367" s="179">
        <v>1</v>
      </c>
      <c r="H1367" s="180"/>
      <c r="I1367" s="150">
        <f t="shared" ref="I1367" si="142">H1367*IF(G1367="AR", 1, G1367)</f>
        <v>0</v>
      </c>
      <c r="J1367" s="191"/>
      <c r="K1367" s="217"/>
    </row>
    <row r="1368" spans="1:13" outlineLevel="1" x14ac:dyDescent="0.2">
      <c r="A1368" s="168" t="s">
        <v>443</v>
      </c>
      <c r="B1368" s="158" t="s">
        <v>782</v>
      </c>
      <c r="C1368" s="169" t="s">
        <v>783</v>
      </c>
      <c r="D1368" s="169">
        <v>1</v>
      </c>
      <c r="E1368" s="170"/>
      <c r="F1368" s="158"/>
      <c r="G1368" s="171"/>
      <c r="H1368" s="180"/>
      <c r="I1368" s="172"/>
      <c r="J1368" s="173">
        <f>SUM(I1369:I1371)*D1368</f>
        <v>0</v>
      </c>
      <c r="K1368" s="174"/>
      <c r="M1368" s="304"/>
    </row>
    <row r="1369" spans="1:13" outlineLevel="1" x14ac:dyDescent="0.2">
      <c r="A1369" s="175"/>
      <c r="B1369" s="161"/>
      <c r="C1369" s="176"/>
      <c r="D1369" s="176"/>
      <c r="E1369" s="177" t="s">
        <v>297</v>
      </c>
      <c r="F1369" s="178" t="s">
        <v>734</v>
      </c>
      <c r="G1369" s="179">
        <v>2</v>
      </c>
      <c r="H1369" s="180"/>
      <c r="I1369" s="150">
        <f t="shared" ref="I1369:I1371" si="143">H1369*IF(G1369="AR", 1, G1369)</f>
        <v>0</v>
      </c>
      <c r="J1369" s="191"/>
      <c r="K1369" s="217"/>
    </row>
    <row r="1370" spans="1:13" outlineLevel="1" x14ac:dyDescent="0.2">
      <c r="A1370" s="175"/>
      <c r="B1370" s="161"/>
      <c r="C1370" s="176"/>
      <c r="D1370" s="176"/>
      <c r="E1370" s="177" t="s">
        <v>1032</v>
      </c>
      <c r="F1370" s="178" t="s">
        <v>657</v>
      </c>
      <c r="G1370" s="179">
        <v>1</v>
      </c>
      <c r="H1370" s="180"/>
      <c r="I1370" s="150">
        <f t="shared" si="143"/>
        <v>0</v>
      </c>
      <c r="J1370" s="191"/>
      <c r="K1370" s="217" t="s">
        <v>1033</v>
      </c>
    </row>
    <row r="1371" spans="1:13" ht="25.5" outlineLevel="1" x14ac:dyDescent="0.2">
      <c r="A1371" s="175"/>
      <c r="B1371" s="161"/>
      <c r="C1371" s="176"/>
      <c r="D1371" s="176"/>
      <c r="E1371" s="189" t="s">
        <v>243</v>
      </c>
      <c r="F1371" s="161" t="s">
        <v>484</v>
      </c>
      <c r="G1371" s="179">
        <v>2</v>
      </c>
      <c r="H1371" s="180"/>
      <c r="I1371" s="150">
        <f t="shared" si="143"/>
        <v>0</v>
      </c>
      <c r="J1371" s="191"/>
      <c r="K1371" s="217"/>
    </row>
    <row r="1372" spans="1:13" outlineLevel="1" x14ac:dyDescent="0.2">
      <c r="A1372" s="168" t="s">
        <v>443</v>
      </c>
      <c r="B1372" s="160" t="s">
        <v>784</v>
      </c>
      <c r="C1372" s="17" t="s">
        <v>305</v>
      </c>
      <c r="D1372" s="8">
        <v>2</v>
      </c>
      <c r="E1372" s="159"/>
      <c r="F1372" s="160"/>
      <c r="G1372" s="12"/>
      <c r="H1372" s="149"/>
      <c r="I1372" s="155"/>
      <c r="J1372" s="18">
        <f>SUM(I1373:I1380)*D1372</f>
        <v>0</v>
      </c>
      <c r="K1372" s="152"/>
    </row>
    <row r="1373" spans="1:13" outlineLevel="1" x14ac:dyDescent="0.2">
      <c r="A1373" s="175"/>
      <c r="B1373" s="157"/>
      <c r="C1373" s="7"/>
      <c r="D1373" s="7"/>
      <c r="E1373" s="156" t="s">
        <v>501</v>
      </c>
      <c r="F1373" s="157" t="s">
        <v>502</v>
      </c>
      <c r="G1373" s="12">
        <v>1</v>
      </c>
      <c r="H1373" s="149"/>
      <c r="I1373" s="150">
        <f t="shared" ref="I1373:I1380" si="144">H1373*IF(G1373="AR", 1, G1373)</f>
        <v>0</v>
      </c>
      <c r="J1373" s="151"/>
      <c r="K1373" s="260"/>
    </row>
    <row r="1374" spans="1:13" ht="25.5" outlineLevel="1" x14ac:dyDescent="0.2">
      <c r="A1374" s="175"/>
      <c r="B1374" s="157"/>
      <c r="C1374" s="7"/>
      <c r="D1374" s="7"/>
      <c r="E1374" s="156" t="s">
        <v>482</v>
      </c>
      <c r="F1374" s="157" t="s">
        <v>483</v>
      </c>
      <c r="G1374" s="12">
        <v>1</v>
      </c>
      <c r="H1374" s="149"/>
      <c r="I1374" s="150">
        <f t="shared" si="144"/>
        <v>0</v>
      </c>
      <c r="J1374" s="151"/>
      <c r="K1374" s="260"/>
    </row>
    <row r="1375" spans="1:13" ht="25.5" outlineLevel="1" x14ac:dyDescent="0.2">
      <c r="A1375" s="175"/>
      <c r="B1375" s="157"/>
      <c r="C1375" s="7"/>
      <c r="D1375" s="7"/>
      <c r="E1375" s="156" t="s">
        <v>385</v>
      </c>
      <c r="F1375" s="157" t="s">
        <v>386</v>
      </c>
      <c r="G1375" s="12">
        <v>1</v>
      </c>
      <c r="H1375" s="149"/>
      <c r="I1375" s="150">
        <f t="shared" si="144"/>
        <v>0</v>
      </c>
      <c r="J1375" s="151"/>
      <c r="K1375" s="260"/>
    </row>
    <row r="1376" spans="1:13" ht="25.5" outlineLevel="1" x14ac:dyDescent="0.2">
      <c r="A1376" s="175"/>
      <c r="B1376" s="157"/>
      <c r="C1376" s="7"/>
      <c r="D1376" s="7"/>
      <c r="E1376" s="156" t="s">
        <v>306</v>
      </c>
      <c r="F1376" s="157" t="s">
        <v>503</v>
      </c>
      <c r="G1376" s="12">
        <v>1</v>
      </c>
      <c r="H1376" s="149"/>
      <c r="I1376" s="150">
        <f t="shared" si="144"/>
        <v>0</v>
      </c>
      <c r="J1376" s="151"/>
      <c r="K1376" s="260"/>
    </row>
    <row r="1377" spans="1:14" ht="25.5" outlineLevel="1" x14ac:dyDescent="0.2">
      <c r="A1377" s="175"/>
      <c r="B1377" s="157"/>
      <c r="C1377" s="7"/>
      <c r="D1377" s="7"/>
      <c r="E1377" s="156" t="s">
        <v>243</v>
      </c>
      <c r="F1377" s="157" t="s">
        <v>484</v>
      </c>
      <c r="G1377" s="12">
        <v>1</v>
      </c>
      <c r="H1377" s="149"/>
      <c r="I1377" s="150">
        <f t="shared" si="144"/>
        <v>0</v>
      </c>
      <c r="J1377" s="151"/>
      <c r="K1377" s="260"/>
    </row>
    <row r="1378" spans="1:14" ht="25.5" outlineLevel="1" x14ac:dyDescent="0.2">
      <c r="A1378" s="175"/>
      <c r="B1378" s="157"/>
      <c r="C1378" s="7"/>
      <c r="D1378" s="7"/>
      <c r="E1378" s="156" t="s">
        <v>504</v>
      </c>
      <c r="F1378" s="157" t="s">
        <v>505</v>
      </c>
      <c r="G1378" s="12">
        <v>1</v>
      </c>
      <c r="H1378" s="149"/>
      <c r="I1378" s="150">
        <f t="shared" si="144"/>
        <v>0</v>
      </c>
      <c r="J1378" s="151"/>
      <c r="K1378" s="260"/>
    </row>
    <row r="1379" spans="1:14" outlineLevel="1" x14ac:dyDescent="0.2">
      <c r="A1379" s="175"/>
      <c r="B1379" s="157"/>
      <c r="C1379" s="7"/>
      <c r="D1379" s="7"/>
      <c r="E1379" s="156" t="s">
        <v>506</v>
      </c>
      <c r="F1379" s="157" t="s">
        <v>507</v>
      </c>
      <c r="G1379" s="12">
        <v>1</v>
      </c>
      <c r="H1379" s="149"/>
      <c r="I1379" s="150">
        <f t="shared" si="144"/>
        <v>0</v>
      </c>
      <c r="J1379" s="151"/>
      <c r="K1379" s="260"/>
    </row>
    <row r="1380" spans="1:14" outlineLevel="1" x14ac:dyDescent="0.2">
      <c r="A1380" s="175"/>
      <c r="B1380" s="157"/>
      <c r="C1380" s="7"/>
      <c r="D1380" s="7"/>
      <c r="E1380" s="156" t="s">
        <v>508</v>
      </c>
      <c r="F1380" s="157" t="s">
        <v>509</v>
      </c>
      <c r="G1380" s="12">
        <v>1</v>
      </c>
      <c r="H1380" s="149"/>
      <c r="I1380" s="150">
        <f t="shared" si="144"/>
        <v>0</v>
      </c>
      <c r="J1380" s="151"/>
      <c r="K1380" s="260"/>
    </row>
    <row r="1381" spans="1:14" s="2" customFormat="1" outlineLevel="1" x14ac:dyDescent="0.2">
      <c r="A1381" s="268" t="s">
        <v>443</v>
      </c>
      <c r="B1381" s="263" t="s">
        <v>785</v>
      </c>
      <c r="C1381" s="269" t="s">
        <v>445</v>
      </c>
      <c r="D1381" s="269">
        <v>6</v>
      </c>
      <c r="E1381" s="271"/>
      <c r="F1381" s="254"/>
      <c r="G1381" s="270"/>
      <c r="H1381" s="180"/>
      <c r="I1381" s="279"/>
      <c r="J1381" s="284"/>
      <c r="K1381" s="285" t="s">
        <v>241</v>
      </c>
    </row>
    <row r="1382" spans="1:14" s="2" customFormat="1" outlineLevel="1" x14ac:dyDescent="0.2">
      <c r="A1382" s="268" t="s">
        <v>443</v>
      </c>
      <c r="B1382" s="263" t="s">
        <v>786</v>
      </c>
      <c r="C1382" s="269" t="s">
        <v>445</v>
      </c>
      <c r="D1382" s="269">
        <v>24</v>
      </c>
      <c r="E1382" s="271"/>
      <c r="F1382" s="254"/>
      <c r="G1382" s="270"/>
      <c r="H1382" s="180"/>
      <c r="I1382" s="279"/>
      <c r="J1382" s="284"/>
      <c r="K1382" s="285" t="s">
        <v>241</v>
      </c>
    </row>
    <row r="1383" spans="1:14" s="2" customFormat="1" outlineLevel="1" x14ac:dyDescent="0.2">
      <c r="A1383" s="175"/>
      <c r="B1383" s="161"/>
      <c r="C1383" s="176"/>
      <c r="D1383" s="176"/>
      <c r="E1383" s="156"/>
      <c r="F1383" s="157"/>
      <c r="G1383" s="216"/>
      <c r="H1383" s="180"/>
      <c r="I1383" s="202"/>
      <c r="J1383" s="229"/>
      <c r="K1383" s="207"/>
    </row>
    <row r="1384" spans="1:14" ht="15.75" x14ac:dyDescent="0.25">
      <c r="A1384" s="137" t="s">
        <v>446</v>
      </c>
      <c r="B1384" s="138"/>
      <c r="C1384" s="139"/>
      <c r="D1384" s="139">
        <f>SUM(D1385:D1455)</f>
        <v>26</v>
      </c>
      <c r="E1384" s="141"/>
      <c r="F1384" s="138"/>
      <c r="G1384" s="142"/>
      <c r="H1384" s="166"/>
      <c r="I1384" s="167"/>
      <c r="J1384" s="144">
        <f>SUM(J1385:J1455)</f>
        <v>0</v>
      </c>
      <c r="K1384" s="145"/>
    </row>
    <row r="1385" spans="1:14" outlineLevel="1" x14ac:dyDescent="0.2">
      <c r="A1385" s="168" t="s">
        <v>446</v>
      </c>
      <c r="B1385" s="158" t="s">
        <v>644</v>
      </c>
      <c r="C1385" s="169" t="s">
        <v>448</v>
      </c>
      <c r="D1385" s="169">
        <v>2</v>
      </c>
      <c r="E1385" s="170"/>
      <c r="F1385" s="158"/>
      <c r="G1385" s="171"/>
      <c r="H1385" s="180"/>
      <c r="I1385" s="172"/>
      <c r="J1385" s="173">
        <f>SUM(I1386:I1395)*D1385</f>
        <v>0</v>
      </c>
      <c r="K1385" s="174"/>
    </row>
    <row r="1386" spans="1:14" ht="25.5" outlineLevel="1" x14ac:dyDescent="0.2">
      <c r="A1386" s="175"/>
      <c r="B1386" s="161"/>
      <c r="C1386" s="176"/>
      <c r="D1386" s="176"/>
      <c r="E1386" s="177" t="s">
        <v>243</v>
      </c>
      <c r="F1386" s="178" t="s">
        <v>484</v>
      </c>
      <c r="G1386" s="179">
        <v>2</v>
      </c>
      <c r="H1386" s="180"/>
      <c r="I1386" s="150">
        <f t="shared" ref="I1386:I1405" si="145">H1386*IF(G1386="AR", 1, G1386)</f>
        <v>0</v>
      </c>
      <c r="J1386" s="191"/>
      <c r="K1386" s="217"/>
    </row>
    <row r="1387" spans="1:14" outlineLevel="1" x14ac:dyDescent="0.2">
      <c r="A1387" s="175"/>
      <c r="B1387" s="161"/>
      <c r="C1387" s="176"/>
      <c r="D1387" s="176"/>
      <c r="E1387" s="177" t="s">
        <v>492</v>
      </c>
      <c r="F1387" s="178" t="s">
        <v>493</v>
      </c>
      <c r="G1387" s="179">
        <v>1</v>
      </c>
      <c r="H1387" s="180"/>
      <c r="I1387" s="150">
        <f t="shared" si="145"/>
        <v>0</v>
      </c>
      <c r="J1387" s="191"/>
      <c r="K1387" s="217"/>
      <c r="N1387" s="304"/>
    </row>
    <row r="1388" spans="1:14" outlineLevel="1" x14ac:dyDescent="0.2">
      <c r="A1388" s="175"/>
      <c r="B1388" s="161"/>
      <c r="C1388" s="176"/>
      <c r="D1388" s="176"/>
      <c r="E1388" s="177" t="s">
        <v>923</v>
      </c>
      <c r="F1388" s="178" t="s">
        <v>925</v>
      </c>
      <c r="G1388" s="216" t="s">
        <v>921</v>
      </c>
      <c r="H1388" s="180"/>
      <c r="I1388" s="150">
        <f t="shared" si="145"/>
        <v>0</v>
      </c>
      <c r="J1388" s="191"/>
      <c r="K1388" s="217"/>
      <c r="N1388" s="304"/>
    </row>
    <row r="1389" spans="1:14" ht="25.5" outlineLevel="1" x14ac:dyDescent="0.2">
      <c r="A1389" s="175"/>
      <c r="B1389" s="161"/>
      <c r="C1389" s="176"/>
      <c r="D1389" s="176"/>
      <c r="E1389" s="177" t="s">
        <v>289</v>
      </c>
      <c r="F1389" s="178" t="s">
        <v>290</v>
      </c>
      <c r="G1389" s="216"/>
      <c r="H1389" s="180"/>
      <c r="I1389" s="150">
        <f t="shared" si="145"/>
        <v>0</v>
      </c>
      <c r="J1389" s="191"/>
      <c r="K1389" s="217"/>
    </row>
    <row r="1390" spans="1:14" outlineLevel="1" x14ac:dyDescent="0.2">
      <c r="A1390" s="175"/>
      <c r="B1390" s="161"/>
      <c r="C1390" s="176"/>
      <c r="D1390" s="176"/>
      <c r="E1390" s="182" t="s">
        <v>487</v>
      </c>
      <c r="F1390" s="183" t="s">
        <v>488</v>
      </c>
      <c r="G1390" s="312" t="s">
        <v>921</v>
      </c>
      <c r="H1390" s="180"/>
      <c r="I1390" s="150">
        <f t="shared" si="145"/>
        <v>0</v>
      </c>
      <c r="J1390" s="198"/>
      <c r="K1390" s="217" t="s">
        <v>1081</v>
      </c>
    </row>
    <row r="1391" spans="1:14" outlineLevel="1" x14ac:dyDescent="0.2">
      <c r="A1391" s="175"/>
      <c r="B1391" s="161"/>
      <c r="C1391" s="176"/>
      <c r="D1391" s="176"/>
      <c r="E1391" s="177" t="s">
        <v>928</v>
      </c>
      <c r="F1391" s="178" t="s">
        <v>927</v>
      </c>
      <c r="G1391" s="179">
        <v>1</v>
      </c>
      <c r="H1391" s="180"/>
      <c r="I1391" s="150">
        <f t="shared" si="145"/>
        <v>0</v>
      </c>
      <c r="J1391" s="191"/>
      <c r="K1391" s="217"/>
    </row>
    <row r="1392" spans="1:14" outlineLevel="1" x14ac:dyDescent="0.2">
      <c r="A1392" s="175"/>
      <c r="B1392" s="161"/>
      <c r="C1392" s="176"/>
      <c r="D1392" s="176"/>
      <c r="E1392" s="177" t="s">
        <v>924</v>
      </c>
      <c r="F1392" s="178" t="s">
        <v>922</v>
      </c>
      <c r="G1392" s="179">
        <v>6</v>
      </c>
      <c r="H1392" s="180"/>
      <c r="I1392" s="150">
        <f t="shared" si="145"/>
        <v>0</v>
      </c>
      <c r="J1392" s="191"/>
      <c r="K1392" s="217"/>
    </row>
    <row r="1393" spans="1:13" ht="25.5" outlineLevel="1" x14ac:dyDescent="0.2">
      <c r="A1393" s="175"/>
      <c r="B1393" s="161"/>
      <c r="C1393" s="176"/>
      <c r="D1393" s="176"/>
      <c r="E1393" s="177" t="s">
        <v>482</v>
      </c>
      <c r="F1393" s="178" t="s">
        <v>483</v>
      </c>
      <c r="G1393" s="179">
        <v>1</v>
      </c>
      <c r="H1393" s="180"/>
      <c r="I1393" s="150">
        <f t="shared" si="145"/>
        <v>0</v>
      </c>
      <c r="J1393" s="191"/>
      <c r="K1393" s="217"/>
    </row>
    <row r="1394" spans="1:13" ht="25.5" outlineLevel="1" x14ac:dyDescent="0.2">
      <c r="A1394" s="175"/>
      <c r="B1394" s="161"/>
      <c r="C1394" s="176"/>
      <c r="D1394" s="176"/>
      <c r="E1394" s="177" t="s">
        <v>243</v>
      </c>
      <c r="F1394" s="178" t="s">
        <v>484</v>
      </c>
      <c r="G1394" s="179">
        <v>1</v>
      </c>
      <c r="H1394" s="180"/>
      <c r="I1394" s="150">
        <f t="shared" si="145"/>
        <v>0</v>
      </c>
      <c r="J1394" s="191"/>
      <c r="K1394" s="217"/>
    </row>
    <row r="1395" spans="1:13" ht="25.5" outlineLevel="1" x14ac:dyDescent="0.2">
      <c r="A1395" s="175"/>
      <c r="B1395" s="161"/>
      <c r="C1395" s="176"/>
      <c r="D1395" s="176"/>
      <c r="E1395" s="177" t="s">
        <v>639</v>
      </c>
      <c r="F1395" s="178" t="s">
        <v>640</v>
      </c>
      <c r="G1395" s="179">
        <v>1</v>
      </c>
      <c r="H1395" s="180"/>
      <c r="I1395" s="150">
        <f t="shared" si="145"/>
        <v>0</v>
      </c>
      <c r="J1395" s="198"/>
      <c r="K1395" s="217"/>
    </row>
    <row r="1396" spans="1:13" s="2" customFormat="1" outlineLevel="1" x14ac:dyDescent="0.2">
      <c r="A1396" s="168" t="s">
        <v>446</v>
      </c>
      <c r="B1396" s="158" t="s">
        <v>816</v>
      </c>
      <c r="C1396" s="169" t="s">
        <v>817</v>
      </c>
      <c r="D1396" s="169">
        <v>1</v>
      </c>
      <c r="E1396" s="189"/>
      <c r="F1396" s="161"/>
      <c r="G1396" s="216"/>
      <c r="H1396" s="180"/>
      <c r="I1396" s="202"/>
      <c r="J1396" s="173">
        <f>SUM(I1397:I1405)*D1396</f>
        <v>0</v>
      </c>
      <c r="K1396" s="207"/>
    </row>
    <row r="1397" spans="1:13" s="2" customFormat="1" ht="25.5" outlineLevel="1" x14ac:dyDescent="0.2">
      <c r="A1397" s="175"/>
      <c r="B1397" s="161"/>
      <c r="C1397" s="176"/>
      <c r="D1397" s="176"/>
      <c r="E1397" s="177" t="s">
        <v>243</v>
      </c>
      <c r="F1397" s="178" t="s">
        <v>484</v>
      </c>
      <c r="G1397" s="179">
        <v>2</v>
      </c>
      <c r="H1397" s="180"/>
      <c r="I1397" s="150">
        <f t="shared" si="145"/>
        <v>0</v>
      </c>
      <c r="J1397" s="231"/>
      <c r="K1397" s="282"/>
    </row>
    <row r="1398" spans="1:13" s="2" customFormat="1" outlineLevel="1" x14ac:dyDescent="0.2">
      <c r="A1398" s="175"/>
      <c r="B1398" s="161"/>
      <c r="C1398" s="176"/>
      <c r="D1398" s="176"/>
      <c r="E1398" s="177" t="s">
        <v>923</v>
      </c>
      <c r="F1398" s="178" t="s">
        <v>925</v>
      </c>
      <c r="G1398" s="216" t="s">
        <v>921</v>
      </c>
      <c r="H1398" s="180"/>
      <c r="I1398" s="150">
        <f t="shared" si="145"/>
        <v>0</v>
      </c>
      <c r="J1398" s="231"/>
      <c r="K1398" s="282"/>
    </row>
    <row r="1399" spans="1:13" s="2" customFormat="1" ht="25.5" outlineLevel="1" x14ac:dyDescent="0.2">
      <c r="A1399" s="175"/>
      <c r="B1399" s="161"/>
      <c r="C1399" s="176"/>
      <c r="D1399" s="176"/>
      <c r="E1399" s="177" t="s">
        <v>289</v>
      </c>
      <c r="F1399" s="178" t="s">
        <v>290</v>
      </c>
      <c r="G1399" s="216">
        <v>1</v>
      </c>
      <c r="H1399" s="180"/>
      <c r="I1399" s="150">
        <f t="shared" si="145"/>
        <v>0</v>
      </c>
      <c r="J1399" s="231"/>
      <c r="K1399" s="282"/>
    </row>
    <row r="1400" spans="1:13" s="2" customFormat="1" outlineLevel="1" x14ac:dyDescent="0.2">
      <c r="A1400" s="175"/>
      <c r="B1400" s="161"/>
      <c r="C1400" s="176"/>
      <c r="D1400" s="176"/>
      <c r="E1400" s="182" t="s">
        <v>487</v>
      </c>
      <c r="F1400" s="183" t="s">
        <v>488</v>
      </c>
      <c r="G1400" s="312" t="s">
        <v>921</v>
      </c>
      <c r="H1400" s="180"/>
      <c r="I1400" s="150">
        <f t="shared" si="145"/>
        <v>0</v>
      </c>
      <c r="J1400" s="283"/>
      <c r="K1400" s="282" t="s">
        <v>1082</v>
      </c>
    </row>
    <row r="1401" spans="1:13" s="2" customFormat="1" outlineLevel="1" x14ac:dyDescent="0.2">
      <c r="A1401" s="175"/>
      <c r="B1401" s="161"/>
      <c r="C1401" s="176"/>
      <c r="D1401" s="176"/>
      <c r="E1401" s="177" t="s">
        <v>928</v>
      </c>
      <c r="F1401" s="178" t="s">
        <v>927</v>
      </c>
      <c r="G1401" s="179">
        <v>1</v>
      </c>
      <c r="H1401" s="180"/>
      <c r="I1401" s="150">
        <f t="shared" si="145"/>
        <v>0</v>
      </c>
      <c r="J1401" s="231"/>
      <c r="K1401" s="282"/>
    </row>
    <row r="1402" spans="1:13" s="2" customFormat="1" outlineLevel="1" x14ac:dyDescent="0.2">
      <c r="A1402" s="175"/>
      <c r="B1402" s="161"/>
      <c r="C1402" s="176"/>
      <c r="D1402" s="176"/>
      <c r="E1402" s="177" t="s">
        <v>924</v>
      </c>
      <c r="F1402" s="178" t="s">
        <v>922</v>
      </c>
      <c r="G1402" s="179">
        <v>6</v>
      </c>
      <c r="H1402" s="180"/>
      <c r="I1402" s="150">
        <f t="shared" si="145"/>
        <v>0</v>
      </c>
      <c r="J1402" s="231"/>
      <c r="K1402" s="282"/>
    </row>
    <row r="1403" spans="1:13" s="2" customFormat="1" ht="25.5" outlineLevel="1" x14ac:dyDescent="0.2">
      <c r="A1403" s="175"/>
      <c r="B1403" s="161"/>
      <c r="C1403" s="176"/>
      <c r="D1403" s="176"/>
      <c r="E1403" s="177" t="s">
        <v>482</v>
      </c>
      <c r="F1403" s="178" t="s">
        <v>483</v>
      </c>
      <c r="G1403" s="179">
        <v>1</v>
      </c>
      <c r="H1403" s="180"/>
      <c r="I1403" s="150">
        <f t="shared" si="145"/>
        <v>0</v>
      </c>
      <c r="J1403" s="231"/>
      <c r="K1403" s="282"/>
    </row>
    <row r="1404" spans="1:13" s="2" customFormat="1" ht="25.5" outlineLevel="1" x14ac:dyDescent="0.2">
      <c r="A1404" s="175"/>
      <c r="B1404" s="161"/>
      <c r="C1404" s="176"/>
      <c r="D1404" s="176"/>
      <c r="E1404" s="177" t="s">
        <v>243</v>
      </c>
      <c r="F1404" s="178" t="s">
        <v>484</v>
      </c>
      <c r="G1404" s="179">
        <v>1</v>
      </c>
      <c r="H1404" s="180"/>
      <c r="I1404" s="150">
        <f t="shared" si="145"/>
        <v>0</v>
      </c>
      <c r="J1404" s="231"/>
      <c r="K1404" s="282"/>
      <c r="M1404" s="305"/>
    </row>
    <row r="1405" spans="1:13" s="2" customFormat="1" ht="25.5" outlineLevel="1" x14ac:dyDescent="0.2">
      <c r="A1405" s="175"/>
      <c r="B1405" s="161"/>
      <c r="C1405" s="176"/>
      <c r="D1405" s="176"/>
      <c r="E1405" s="177" t="s">
        <v>639</v>
      </c>
      <c r="F1405" s="178" t="s">
        <v>640</v>
      </c>
      <c r="G1405" s="179">
        <v>1</v>
      </c>
      <c r="H1405" s="180"/>
      <c r="I1405" s="150">
        <f t="shared" si="145"/>
        <v>0</v>
      </c>
      <c r="J1405" s="283"/>
      <c r="K1405" s="282"/>
    </row>
    <row r="1406" spans="1:13" outlineLevel="1" x14ac:dyDescent="0.2">
      <c r="A1406" s="168" t="s">
        <v>446</v>
      </c>
      <c r="B1406" s="158" t="s">
        <v>818</v>
      </c>
      <c r="C1406" s="169" t="s">
        <v>414</v>
      </c>
      <c r="D1406" s="169">
        <v>1</v>
      </c>
      <c r="E1406" s="170"/>
      <c r="F1406" s="158"/>
      <c r="G1406" s="171"/>
      <c r="H1406" s="180"/>
      <c r="I1406" s="172"/>
      <c r="J1406" s="173">
        <f>SUM(I1407:I1407)*D1406</f>
        <v>0</v>
      </c>
      <c r="K1406" s="174"/>
    </row>
    <row r="1407" spans="1:13" outlineLevel="1" x14ac:dyDescent="0.2">
      <c r="A1407" s="175"/>
      <c r="B1407" s="161"/>
      <c r="C1407" s="176"/>
      <c r="D1407" s="176"/>
      <c r="E1407" s="177" t="s">
        <v>345</v>
      </c>
      <c r="F1407" s="178" t="s">
        <v>346</v>
      </c>
      <c r="G1407" s="179">
        <v>1</v>
      </c>
      <c r="H1407" s="180"/>
      <c r="I1407" s="150">
        <f t="shared" ref="I1407" si="146">H1407*IF(G1407="AR", 1, G1407)</f>
        <v>0</v>
      </c>
      <c r="J1407" s="191"/>
      <c r="K1407" s="217"/>
    </row>
    <row r="1408" spans="1:13" outlineLevel="1" x14ac:dyDescent="0.2">
      <c r="A1408" s="168" t="s">
        <v>446</v>
      </c>
      <c r="B1408" s="158" t="s">
        <v>819</v>
      </c>
      <c r="C1408" s="169" t="s">
        <v>382</v>
      </c>
      <c r="D1408" s="169">
        <v>1</v>
      </c>
      <c r="E1408" s="170"/>
      <c r="F1408" s="158"/>
      <c r="G1408" s="171"/>
      <c r="H1408" s="180"/>
      <c r="I1408" s="172"/>
      <c r="J1408" s="173">
        <f>SUM(I1409:I1409)*D1408</f>
        <v>0</v>
      </c>
      <c r="K1408" s="174"/>
    </row>
    <row r="1409" spans="1:11" ht="25.5" outlineLevel="1" x14ac:dyDescent="0.2">
      <c r="A1409" s="175"/>
      <c r="B1409" s="161"/>
      <c r="C1409" s="176"/>
      <c r="D1409" s="176"/>
      <c r="E1409" s="177" t="s">
        <v>243</v>
      </c>
      <c r="F1409" s="178" t="s">
        <v>484</v>
      </c>
      <c r="G1409" s="179">
        <v>2</v>
      </c>
      <c r="H1409" s="180"/>
      <c r="I1409" s="150">
        <f t="shared" ref="I1409" si="147">H1409*IF(G1409="AR", 1, G1409)</f>
        <v>0</v>
      </c>
      <c r="J1409" s="191"/>
      <c r="K1409" s="217"/>
    </row>
    <row r="1410" spans="1:11" outlineLevel="1" x14ac:dyDescent="0.2">
      <c r="A1410" s="168" t="s">
        <v>446</v>
      </c>
      <c r="B1410" s="158" t="s">
        <v>820</v>
      </c>
      <c r="C1410" s="169" t="s">
        <v>382</v>
      </c>
      <c r="D1410" s="169">
        <v>1</v>
      </c>
      <c r="E1410" s="170"/>
      <c r="F1410" s="158"/>
      <c r="G1410" s="171"/>
      <c r="H1410" s="180"/>
      <c r="I1410" s="172"/>
      <c r="J1410" s="173">
        <f>SUM(I1411:I1411)*D1410</f>
        <v>0</v>
      </c>
      <c r="K1410" s="174"/>
    </row>
    <row r="1411" spans="1:11" ht="25.5" outlineLevel="1" x14ac:dyDescent="0.2">
      <c r="A1411" s="175"/>
      <c r="B1411" s="161"/>
      <c r="C1411" s="176"/>
      <c r="D1411" s="176"/>
      <c r="E1411" s="177" t="s">
        <v>243</v>
      </c>
      <c r="F1411" s="178" t="s">
        <v>484</v>
      </c>
      <c r="G1411" s="179">
        <v>2</v>
      </c>
      <c r="H1411" s="180"/>
      <c r="I1411" s="150">
        <f t="shared" ref="I1411" si="148">H1411*IF(G1411="AR", 1, G1411)</f>
        <v>0</v>
      </c>
      <c r="J1411" s="191"/>
      <c r="K1411" s="217"/>
    </row>
    <row r="1412" spans="1:11" outlineLevel="1" x14ac:dyDescent="0.2">
      <c r="A1412" s="168" t="s">
        <v>446</v>
      </c>
      <c r="B1412" s="158" t="s">
        <v>823</v>
      </c>
      <c r="C1412" s="169" t="s">
        <v>382</v>
      </c>
      <c r="D1412" s="169">
        <v>1</v>
      </c>
      <c r="E1412" s="170"/>
      <c r="F1412" s="158"/>
      <c r="G1412" s="171"/>
      <c r="H1412" s="180"/>
      <c r="I1412" s="172"/>
      <c r="J1412" s="173">
        <f>SUM(I1413:I1413)*D1412</f>
        <v>0</v>
      </c>
      <c r="K1412" s="174"/>
    </row>
    <row r="1413" spans="1:11" ht="25.5" outlineLevel="1" x14ac:dyDescent="0.2">
      <c r="A1413" s="175"/>
      <c r="B1413" s="161"/>
      <c r="C1413" s="176"/>
      <c r="D1413" s="176"/>
      <c r="E1413" s="177" t="s">
        <v>243</v>
      </c>
      <c r="F1413" s="178" t="s">
        <v>484</v>
      </c>
      <c r="G1413" s="179">
        <v>2</v>
      </c>
      <c r="H1413" s="180"/>
      <c r="I1413" s="150">
        <f t="shared" ref="I1413" si="149">H1413*IF(G1413="AR", 1, G1413)</f>
        <v>0</v>
      </c>
      <c r="J1413" s="191"/>
      <c r="K1413" s="217"/>
    </row>
    <row r="1414" spans="1:11" ht="25.5" outlineLevel="1" x14ac:dyDescent="0.2">
      <c r="A1414" s="168" t="s">
        <v>446</v>
      </c>
      <c r="B1414" s="158" t="s">
        <v>821</v>
      </c>
      <c r="C1414" s="169" t="s">
        <v>382</v>
      </c>
      <c r="D1414" s="169">
        <v>3</v>
      </c>
      <c r="E1414" s="170"/>
      <c r="F1414" s="158"/>
      <c r="G1414" s="171"/>
      <c r="H1414" s="180"/>
      <c r="I1414" s="172"/>
      <c r="J1414" s="173">
        <f>SUM(I1415:I1416)*D1414</f>
        <v>0</v>
      </c>
      <c r="K1414" s="174"/>
    </row>
    <row r="1415" spans="1:11" outlineLevel="1" x14ac:dyDescent="0.2">
      <c r="A1415" s="168"/>
      <c r="B1415" s="158"/>
      <c r="C1415" s="169"/>
      <c r="D1415" s="169"/>
      <c r="E1415" s="182" t="s">
        <v>487</v>
      </c>
      <c r="F1415" s="183" t="s">
        <v>488</v>
      </c>
      <c r="G1415" s="312" t="s">
        <v>921</v>
      </c>
      <c r="H1415" s="180"/>
      <c r="I1415" s="150">
        <f t="shared" ref="I1415:I1416" si="150">H1415*IF(G1415="AR", 1, G1415)</f>
        <v>0</v>
      </c>
      <c r="J1415" s="224"/>
      <c r="K1415" s="217" t="s">
        <v>1081</v>
      </c>
    </row>
    <row r="1416" spans="1:11" ht="25.5" outlineLevel="1" x14ac:dyDescent="0.2">
      <c r="A1416" s="175"/>
      <c r="B1416" s="161"/>
      <c r="C1416" s="176"/>
      <c r="D1416" s="176"/>
      <c r="E1416" s="177" t="s">
        <v>243</v>
      </c>
      <c r="F1416" s="178" t="s">
        <v>484</v>
      </c>
      <c r="G1416" s="179">
        <v>2</v>
      </c>
      <c r="H1416" s="180"/>
      <c r="I1416" s="150">
        <f t="shared" si="150"/>
        <v>0</v>
      </c>
      <c r="J1416" s="191"/>
      <c r="K1416" s="217"/>
    </row>
    <row r="1417" spans="1:11" outlineLevel="1" x14ac:dyDescent="0.2">
      <c r="A1417" s="168" t="s">
        <v>446</v>
      </c>
      <c r="B1417" s="158" t="s">
        <v>822</v>
      </c>
      <c r="C1417" s="169" t="s">
        <v>382</v>
      </c>
      <c r="D1417" s="169">
        <v>1</v>
      </c>
      <c r="E1417" s="170"/>
      <c r="F1417" s="158"/>
      <c r="G1417" s="171"/>
      <c r="H1417" s="180"/>
      <c r="I1417" s="172"/>
      <c r="J1417" s="173">
        <f>SUM(I1418:I1418)*D1417</f>
        <v>0</v>
      </c>
      <c r="K1417" s="174"/>
    </row>
    <row r="1418" spans="1:11" ht="25.5" outlineLevel="1" x14ac:dyDescent="0.2">
      <c r="A1418" s="175"/>
      <c r="B1418" s="161"/>
      <c r="C1418" s="176"/>
      <c r="D1418" s="176"/>
      <c r="E1418" s="177" t="s">
        <v>243</v>
      </c>
      <c r="F1418" s="178" t="s">
        <v>484</v>
      </c>
      <c r="G1418" s="179">
        <v>2</v>
      </c>
      <c r="H1418" s="180"/>
      <c r="I1418" s="150">
        <f t="shared" ref="I1418" si="151">H1418*IF(G1418="AR", 1, G1418)</f>
        <v>0</v>
      </c>
      <c r="J1418" s="191"/>
      <c r="K1418" s="217"/>
    </row>
    <row r="1419" spans="1:11" outlineLevel="1" x14ac:dyDescent="0.2">
      <c r="A1419" s="168" t="s">
        <v>446</v>
      </c>
      <c r="B1419" s="158" t="s">
        <v>826</v>
      </c>
      <c r="C1419" s="169" t="s">
        <v>382</v>
      </c>
      <c r="D1419" s="169">
        <v>2</v>
      </c>
      <c r="E1419" s="170"/>
      <c r="F1419" s="158"/>
      <c r="G1419" s="171"/>
      <c r="H1419" s="180"/>
      <c r="I1419" s="172"/>
      <c r="J1419" s="173">
        <f>SUM(I1420:I1420)*D1419</f>
        <v>0</v>
      </c>
      <c r="K1419" s="174"/>
    </row>
    <row r="1420" spans="1:11" ht="25.5" outlineLevel="1" x14ac:dyDescent="0.2">
      <c r="A1420" s="175"/>
      <c r="B1420" s="161"/>
      <c r="C1420" s="176"/>
      <c r="D1420" s="176"/>
      <c r="E1420" s="177" t="s">
        <v>243</v>
      </c>
      <c r="F1420" s="178" t="s">
        <v>484</v>
      </c>
      <c r="G1420" s="179">
        <v>2</v>
      </c>
      <c r="H1420" s="180"/>
      <c r="I1420" s="150">
        <f t="shared" ref="I1420" si="152">H1420*IF(G1420="AR", 1, G1420)</f>
        <v>0</v>
      </c>
      <c r="J1420" s="191"/>
      <c r="K1420" s="217"/>
    </row>
    <row r="1421" spans="1:11" outlineLevel="1" x14ac:dyDescent="0.2">
      <c r="A1421" s="168" t="s">
        <v>446</v>
      </c>
      <c r="B1421" s="158" t="s">
        <v>825</v>
      </c>
      <c r="C1421" s="169" t="s">
        <v>382</v>
      </c>
      <c r="D1421" s="169">
        <v>1</v>
      </c>
      <c r="E1421" s="170"/>
      <c r="F1421" s="158"/>
      <c r="G1421" s="171"/>
      <c r="H1421" s="180"/>
      <c r="I1421" s="172"/>
      <c r="J1421" s="173">
        <f>SUM(I1422:I1422)*D1421</f>
        <v>0</v>
      </c>
      <c r="K1421" s="174"/>
    </row>
    <row r="1422" spans="1:11" ht="25.5" outlineLevel="1" x14ac:dyDescent="0.2">
      <c r="A1422" s="175"/>
      <c r="B1422" s="161"/>
      <c r="C1422" s="176"/>
      <c r="D1422" s="176"/>
      <c r="E1422" s="177" t="s">
        <v>243</v>
      </c>
      <c r="F1422" s="178" t="s">
        <v>484</v>
      </c>
      <c r="G1422" s="179">
        <v>2</v>
      </c>
      <c r="H1422" s="180"/>
      <c r="I1422" s="150">
        <f t="shared" ref="I1422" si="153">H1422*IF(G1422="AR", 1, G1422)</f>
        <v>0</v>
      </c>
      <c r="J1422" s="191"/>
      <c r="K1422" s="217"/>
    </row>
    <row r="1423" spans="1:11" outlineLevel="1" x14ac:dyDescent="0.2">
      <c r="A1423" s="168" t="s">
        <v>446</v>
      </c>
      <c r="B1423" s="158" t="s">
        <v>829</v>
      </c>
      <c r="C1423" s="169" t="s">
        <v>382</v>
      </c>
      <c r="D1423" s="169">
        <v>1</v>
      </c>
      <c r="E1423" s="170"/>
      <c r="F1423" s="158"/>
      <c r="G1423" s="171"/>
      <c r="H1423" s="180"/>
      <c r="I1423" s="172"/>
      <c r="J1423" s="173">
        <f>SUM(I1424:I1424)*D1423</f>
        <v>0</v>
      </c>
      <c r="K1423" s="174"/>
    </row>
    <row r="1424" spans="1:11" ht="25.5" outlineLevel="1" x14ac:dyDescent="0.2">
      <c r="A1424" s="175"/>
      <c r="B1424" s="161"/>
      <c r="C1424" s="176"/>
      <c r="D1424" s="176"/>
      <c r="E1424" s="177" t="s">
        <v>243</v>
      </c>
      <c r="F1424" s="178" t="s">
        <v>484</v>
      </c>
      <c r="G1424" s="179">
        <v>2</v>
      </c>
      <c r="H1424" s="180"/>
      <c r="I1424" s="150">
        <f t="shared" ref="I1424" si="154">H1424*IF(G1424="AR", 1, G1424)</f>
        <v>0</v>
      </c>
      <c r="J1424" s="191"/>
      <c r="K1424" s="217"/>
    </row>
    <row r="1425" spans="1:11" outlineLevel="1" x14ac:dyDescent="0.2">
      <c r="A1425" s="168" t="s">
        <v>446</v>
      </c>
      <c r="B1425" s="158" t="s">
        <v>827</v>
      </c>
      <c r="C1425" s="169" t="s">
        <v>382</v>
      </c>
      <c r="D1425" s="169">
        <v>1</v>
      </c>
      <c r="E1425" s="170"/>
      <c r="F1425" s="158"/>
      <c r="G1425" s="171"/>
      <c r="H1425" s="180"/>
      <c r="I1425" s="172"/>
      <c r="J1425" s="173">
        <f>SUM(I1426:I1426)*D1425</f>
        <v>0</v>
      </c>
      <c r="K1425" s="174"/>
    </row>
    <row r="1426" spans="1:11" ht="25.5" outlineLevel="1" x14ac:dyDescent="0.2">
      <c r="A1426" s="175"/>
      <c r="B1426" s="161"/>
      <c r="C1426" s="176"/>
      <c r="D1426" s="176"/>
      <c r="E1426" s="177" t="s">
        <v>243</v>
      </c>
      <c r="F1426" s="178" t="s">
        <v>484</v>
      </c>
      <c r="G1426" s="179">
        <v>2</v>
      </c>
      <c r="H1426" s="180"/>
      <c r="I1426" s="150">
        <f t="shared" ref="I1426" si="155">H1426*IF(G1426="AR", 1, G1426)</f>
        <v>0</v>
      </c>
      <c r="J1426" s="191"/>
      <c r="K1426" s="217"/>
    </row>
    <row r="1427" spans="1:11" outlineLevel="1" x14ac:dyDescent="0.2">
      <c r="A1427" s="168" t="s">
        <v>446</v>
      </c>
      <c r="B1427" s="158" t="s">
        <v>824</v>
      </c>
      <c r="C1427" s="169" t="s">
        <v>382</v>
      </c>
      <c r="D1427" s="169">
        <v>1</v>
      </c>
      <c r="E1427" s="170"/>
      <c r="F1427" s="158"/>
      <c r="G1427" s="171"/>
      <c r="H1427" s="180"/>
      <c r="I1427" s="172"/>
      <c r="J1427" s="173">
        <f>SUM(I1428:I1428)*D1427</f>
        <v>0</v>
      </c>
      <c r="K1427" s="174"/>
    </row>
    <row r="1428" spans="1:11" ht="25.5" outlineLevel="1" x14ac:dyDescent="0.2">
      <c r="A1428" s="175"/>
      <c r="B1428" s="161"/>
      <c r="C1428" s="176"/>
      <c r="D1428" s="176"/>
      <c r="E1428" s="177" t="s">
        <v>243</v>
      </c>
      <c r="F1428" s="178" t="s">
        <v>484</v>
      </c>
      <c r="G1428" s="179">
        <v>2</v>
      </c>
      <c r="H1428" s="180"/>
      <c r="I1428" s="150">
        <f t="shared" ref="I1428" si="156">H1428*IF(G1428="AR", 1, G1428)</f>
        <v>0</v>
      </c>
      <c r="J1428" s="191"/>
      <c r="K1428" s="217"/>
    </row>
    <row r="1429" spans="1:11" outlineLevel="1" x14ac:dyDescent="0.2">
      <c r="A1429" s="168" t="s">
        <v>446</v>
      </c>
      <c r="B1429" s="158" t="s">
        <v>828</v>
      </c>
      <c r="C1429" s="169" t="s">
        <v>382</v>
      </c>
      <c r="D1429" s="169">
        <v>1</v>
      </c>
      <c r="E1429" s="170"/>
      <c r="F1429" s="158"/>
      <c r="G1429" s="171"/>
      <c r="H1429" s="180"/>
      <c r="I1429" s="172"/>
      <c r="J1429" s="173">
        <f>SUM(I1430:I1430)*D1429</f>
        <v>0</v>
      </c>
      <c r="K1429" s="174"/>
    </row>
    <row r="1430" spans="1:11" ht="25.5" outlineLevel="1" x14ac:dyDescent="0.2">
      <c r="A1430" s="175"/>
      <c r="B1430" s="161"/>
      <c r="C1430" s="176"/>
      <c r="D1430" s="176"/>
      <c r="E1430" s="177" t="s">
        <v>243</v>
      </c>
      <c r="F1430" s="178" t="s">
        <v>484</v>
      </c>
      <c r="G1430" s="179">
        <v>2</v>
      </c>
      <c r="H1430" s="180"/>
      <c r="I1430" s="150">
        <f t="shared" ref="I1430" si="157">H1430*IF(G1430="AR", 1, G1430)</f>
        <v>0</v>
      </c>
      <c r="J1430" s="191"/>
      <c r="K1430" s="217"/>
    </row>
    <row r="1431" spans="1:11" outlineLevel="1" x14ac:dyDescent="0.2">
      <c r="A1431" s="168" t="s">
        <v>446</v>
      </c>
      <c r="B1431" s="158" t="s">
        <v>830</v>
      </c>
      <c r="C1431" s="169" t="s">
        <v>242</v>
      </c>
      <c r="D1431" s="169">
        <v>1</v>
      </c>
      <c r="E1431" s="170"/>
      <c r="F1431" s="158"/>
      <c r="G1431" s="171"/>
      <c r="H1431" s="180"/>
      <c r="I1431" s="172"/>
      <c r="J1431" s="173">
        <f>SUM(I1432:I1433)*D1431</f>
        <v>0</v>
      </c>
      <c r="K1431" s="174"/>
    </row>
    <row r="1432" spans="1:11" outlineLevel="1" x14ac:dyDescent="0.2">
      <c r="A1432" s="168"/>
      <c r="B1432" s="158"/>
      <c r="C1432" s="169"/>
      <c r="D1432" s="169"/>
      <c r="E1432" s="177" t="s">
        <v>487</v>
      </c>
      <c r="F1432" s="178" t="s">
        <v>488</v>
      </c>
      <c r="G1432" s="312" t="s">
        <v>921</v>
      </c>
      <c r="H1432" s="180"/>
      <c r="I1432" s="150">
        <f t="shared" ref="I1432:I1435" si="158">H1432*IF(G1432="AR", 1, G1432)</f>
        <v>0</v>
      </c>
      <c r="J1432" s="224"/>
      <c r="K1432" s="217" t="s">
        <v>1078</v>
      </c>
    </row>
    <row r="1433" spans="1:11" ht="25.5" outlineLevel="1" x14ac:dyDescent="0.2">
      <c r="A1433" s="175"/>
      <c r="B1433" s="161"/>
      <c r="C1433" s="176"/>
      <c r="D1433" s="176"/>
      <c r="E1433" s="177" t="s">
        <v>243</v>
      </c>
      <c r="F1433" s="178" t="s">
        <v>484</v>
      </c>
      <c r="G1433" s="179">
        <v>2</v>
      </c>
      <c r="H1433" s="180"/>
      <c r="I1433" s="150">
        <f t="shared" si="158"/>
        <v>0</v>
      </c>
      <c r="J1433" s="191"/>
      <c r="K1433" s="217"/>
    </row>
    <row r="1434" spans="1:11" s="2" customFormat="1" outlineLevel="1" x14ac:dyDescent="0.2">
      <c r="A1434" s="168" t="s">
        <v>446</v>
      </c>
      <c r="B1434" s="158" t="s">
        <v>834</v>
      </c>
      <c r="C1434" s="169" t="s">
        <v>447</v>
      </c>
      <c r="D1434" s="169">
        <v>1</v>
      </c>
      <c r="E1434" s="189"/>
      <c r="F1434" s="161"/>
      <c r="G1434" s="216"/>
      <c r="H1434" s="180"/>
      <c r="I1434" s="202"/>
      <c r="J1434" s="173">
        <f>SUM(I1435:I1435)*D1434</f>
        <v>0</v>
      </c>
      <c r="K1434" s="207"/>
    </row>
    <row r="1435" spans="1:11" s="2" customFormat="1" ht="25.5" outlineLevel="1" x14ac:dyDescent="0.2">
      <c r="A1435" s="175"/>
      <c r="B1435" s="161"/>
      <c r="C1435" s="176"/>
      <c r="D1435" s="176"/>
      <c r="E1435" s="177" t="s">
        <v>243</v>
      </c>
      <c r="F1435" s="178" t="s">
        <v>484</v>
      </c>
      <c r="G1435" s="179">
        <v>2</v>
      </c>
      <c r="H1435" s="180"/>
      <c r="I1435" s="150">
        <f t="shared" si="158"/>
        <v>0</v>
      </c>
      <c r="J1435" s="231"/>
      <c r="K1435" s="282"/>
    </row>
    <row r="1436" spans="1:11" outlineLevel="1" x14ac:dyDescent="0.2">
      <c r="A1436" s="168" t="s">
        <v>446</v>
      </c>
      <c r="B1436" s="158" t="s">
        <v>831</v>
      </c>
      <c r="C1436" s="169" t="s">
        <v>444</v>
      </c>
      <c r="D1436" s="169">
        <v>4</v>
      </c>
      <c r="E1436" s="170"/>
      <c r="F1436" s="158"/>
      <c r="G1436" s="171"/>
      <c r="H1436" s="180"/>
      <c r="I1436" s="172"/>
      <c r="J1436" s="173">
        <f>SUM(I1437:I1444)*D1436</f>
        <v>0</v>
      </c>
      <c r="K1436" s="174"/>
    </row>
    <row r="1437" spans="1:11" outlineLevel="1" x14ac:dyDescent="0.2">
      <c r="A1437" s="175"/>
      <c r="B1437" s="161"/>
      <c r="C1437" s="176"/>
      <c r="D1437" s="176"/>
      <c r="E1437" s="177" t="s">
        <v>345</v>
      </c>
      <c r="F1437" s="178" t="s">
        <v>346</v>
      </c>
      <c r="G1437" s="179">
        <v>1</v>
      </c>
      <c r="H1437" s="180"/>
      <c r="I1437" s="150">
        <f t="shared" ref="I1437:I1444" si="159">H1437*IF(G1437="AR", 1, G1437)</f>
        <v>0</v>
      </c>
      <c r="J1437" s="191"/>
      <c r="K1437" s="217"/>
    </row>
    <row r="1438" spans="1:11" ht="25.5" outlineLevel="1" x14ac:dyDescent="0.2">
      <c r="A1438" s="175"/>
      <c r="B1438" s="161"/>
      <c r="C1438" s="176"/>
      <c r="D1438" s="176"/>
      <c r="E1438" s="189" t="s">
        <v>250</v>
      </c>
      <c r="F1438" s="161" t="s">
        <v>251</v>
      </c>
      <c r="G1438" s="179">
        <v>1</v>
      </c>
      <c r="H1438" s="180"/>
      <c r="I1438" s="150">
        <f t="shared" ref="I1438:I1439" si="160">H1438*IF(G1438="AR", 1, G1438)</f>
        <v>0</v>
      </c>
      <c r="J1438" s="191"/>
      <c r="K1438" s="217"/>
    </row>
    <row r="1439" spans="1:11" ht="25.5" outlineLevel="1" x14ac:dyDescent="0.2">
      <c r="A1439" s="175"/>
      <c r="B1439" s="161"/>
      <c r="C1439" s="176"/>
      <c r="D1439" s="176"/>
      <c r="E1439" s="177" t="s">
        <v>243</v>
      </c>
      <c r="F1439" s="178" t="s">
        <v>484</v>
      </c>
      <c r="G1439" s="179">
        <v>1</v>
      </c>
      <c r="H1439" s="180"/>
      <c r="I1439" s="150">
        <f t="shared" si="160"/>
        <v>0</v>
      </c>
      <c r="J1439" s="191"/>
      <c r="K1439" s="217"/>
    </row>
    <row r="1440" spans="1:11" outlineLevel="1" x14ac:dyDescent="0.2">
      <c r="A1440" s="175"/>
      <c r="B1440" s="161"/>
      <c r="C1440" s="176"/>
      <c r="D1440" s="176"/>
      <c r="E1440" s="177" t="s">
        <v>923</v>
      </c>
      <c r="F1440" s="178" t="s">
        <v>925</v>
      </c>
      <c r="G1440" s="179">
        <v>2</v>
      </c>
      <c r="H1440" s="180"/>
      <c r="I1440" s="150">
        <f t="shared" si="159"/>
        <v>0</v>
      </c>
      <c r="J1440" s="191"/>
      <c r="K1440" s="217"/>
    </row>
    <row r="1441" spans="1:11" outlineLevel="1" x14ac:dyDescent="0.2">
      <c r="A1441" s="175"/>
      <c r="B1441" s="161"/>
      <c r="C1441" s="176"/>
      <c r="D1441" s="176"/>
      <c r="E1441" s="177" t="s">
        <v>928</v>
      </c>
      <c r="F1441" s="178" t="s">
        <v>947</v>
      </c>
      <c r="G1441" s="179">
        <v>1</v>
      </c>
      <c r="H1441" s="180"/>
      <c r="I1441" s="150">
        <f t="shared" si="159"/>
        <v>0</v>
      </c>
      <c r="J1441" s="191"/>
      <c r="K1441" s="217"/>
    </row>
    <row r="1442" spans="1:11" outlineLevel="1" x14ac:dyDescent="0.2">
      <c r="A1442" s="175"/>
      <c r="B1442" s="161"/>
      <c r="C1442" s="176"/>
      <c r="D1442" s="176"/>
      <c r="E1442" s="189" t="s">
        <v>924</v>
      </c>
      <c r="F1442" s="161" t="s">
        <v>922</v>
      </c>
      <c r="G1442" s="179">
        <v>2</v>
      </c>
      <c r="H1442" s="180"/>
      <c r="I1442" s="150">
        <f t="shared" si="159"/>
        <v>0</v>
      </c>
      <c r="J1442" s="191"/>
      <c r="K1442" s="217"/>
    </row>
    <row r="1443" spans="1:11" ht="25.5" outlineLevel="1" x14ac:dyDescent="0.2">
      <c r="A1443" s="175"/>
      <c r="B1443" s="161"/>
      <c r="C1443" s="176"/>
      <c r="D1443" s="176"/>
      <c r="E1443" s="177" t="s">
        <v>489</v>
      </c>
      <c r="F1443" s="178" t="s">
        <v>490</v>
      </c>
      <c r="G1443" s="179">
        <v>1</v>
      </c>
      <c r="H1443" s="180"/>
      <c r="I1443" s="150">
        <f t="shared" si="159"/>
        <v>0</v>
      </c>
      <c r="J1443" s="191"/>
      <c r="K1443" s="217"/>
    </row>
    <row r="1444" spans="1:11" outlineLevel="1" x14ac:dyDescent="0.2">
      <c r="A1444" s="175"/>
      <c r="B1444" s="161"/>
      <c r="C1444" s="176"/>
      <c r="D1444" s="176"/>
      <c r="E1444" s="177" t="s">
        <v>487</v>
      </c>
      <c r="F1444" s="178" t="s">
        <v>488</v>
      </c>
      <c r="G1444" s="179">
        <v>7</v>
      </c>
      <c r="H1444" s="180"/>
      <c r="I1444" s="150">
        <f t="shared" si="159"/>
        <v>0</v>
      </c>
      <c r="J1444" s="198"/>
      <c r="K1444" s="217" t="s">
        <v>1102</v>
      </c>
    </row>
    <row r="1445" spans="1:11" outlineLevel="1" x14ac:dyDescent="0.2">
      <c r="A1445" s="168" t="s">
        <v>446</v>
      </c>
      <c r="B1445" s="220" t="s">
        <v>948</v>
      </c>
      <c r="C1445" s="17" t="s">
        <v>305</v>
      </c>
      <c r="D1445" s="8">
        <v>1</v>
      </c>
      <c r="E1445" s="159"/>
      <c r="F1445" s="160"/>
      <c r="G1445" s="12"/>
      <c r="H1445" s="149"/>
      <c r="I1445" s="155"/>
      <c r="J1445" s="18">
        <f>SUM(I1446:I1453)*D1445</f>
        <v>0</v>
      </c>
      <c r="K1445" s="152"/>
    </row>
    <row r="1446" spans="1:11" outlineLevel="1" x14ac:dyDescent="0.2">
      <c r="A1446" s="175"/>
      <c r="B1446" s="157"/>
      <c r="C1446" s="7"/>
      <c r="D1446" s="7"/>
      <c r="E1446" s="156" t="s">
        <v>256</v>
      </c>
      <c r="F1446" s="157" t="s">
        <v>257</v>
      </c>
      <c r="G1446" s="12">
        <v>1</v>
      </c>
      <c r="H1446" s="149"/>
      <c r="I1446" s="150">
        <f t="shared" ref="I1446:I1453" si="161">H1446*IF(G1446="AR", 1, G1446)</f>
        <v>0</v>
      </c>
      <c r="J1446" s="151"/>
      <c r="K1446" s="260"/>
    </row>
    <row r="1447" spans="1:11" ht="25.5" outlineLevel="1" x14ac:dyDescent="0.2">
      <c r="A1447" s="175"/>
      <c r="B1447" s="157"/>
      <c r="C1447" s="7"/>
      <c r="D1447" s="7"/>
      <c r="E1447" s="156" t="s">
        <v>250</v>
      </c>
      <c r="F1447" s="157" t="s">
        <v>251</v>
      </c>
      <c r="G1447" s="12">
        <v>1</v>
      </c>
      <c r="H1447" s="149"/>
      <c r="I1447" s="150">
        <f t="shared" si="161"/>
        <v>0</v>
      </c>
      <c r="J1447" s="151"/>
      <c r="K1447" s="260"/>
    </row>
    <row r="1448" spans="1:11" outlineLevel="1" x14ac:dyDescent="0.2">
      <c r="A1448" s="175"/>
      <c r="B1448" s="157"/>
      <c r="C1448" s="7"/>
      <c r="D1448" s="7"/>
      <c r="E1448" s="156" t="s">
        <v>306</v>
      </c>
      <c r="F1448" s="157" t="s">
        <v>307</v>
      </c>
      <c r="G1448" s="12">
        <v>1</v>
      </c>
      <c r="H1448" s="149"/>
      <c r="I1448" s="150">
        <f t="shared" si="161"/>
        <v>0</v>
      </c>
      <c r="J1448" s="151"/>
      <c r="K1448" s="260"/>
    </row>
    <row r="1449" spans="1:11" outlineLevel="1" x14ac:dyDescent="0.2">
      <c r="A1449" s="175"/>
      <c r="B1449" s="157"/>
      <c r="C1449" s="7"/>
      <c r="D1449" s="7"/>
      <c r="E1449" s="156" t="s">
        <v>243</v>
      </c>
      <c r="F1449" s="157" t="s">
        <v>244</v>
      </c>
      <c r="G1449" s="12">
        <v>1</v>
      </c>
      <c r="H1449" s="149"/>
      <c r="I1449" s="150">
        <f t="shared" si="161"/>
        <v>0</v>
      </c>
      <c r="J1449" s="151"/>
      <c r="K1449" s="260"/>
    </row>
    <row r="1450" spans="1:11" outlineLevel="1" x14ac:dyDescent="0.2">
      <c r="A1450" s="175"/>
      <c r="B1450" s="157"/>
      <c r="C1450" s="7"/>
      <c r="D1450" s="7"/>
      <c r="E1450" s="156" t="s">
        <v>308</v>
      </c>
      <c r="F1450" s="157" t="s">
        <v>309</v>
      </c>
      <c r="G1450" s="12">
        <v>1</v>
      </c>
      <c r="H1450" s="149"/>
      <c r="I1450" s="150">
        <f t="shared" si="161"/>
        <v>0</v>
      </c>
      <c r="J1450" s="151"/>
      <c r="K1450" s="260"/>
    </row>
    <row r="1451" spans="1:11" ht="25.5" outlineLevel="1" x14ac:dyDescent="0.2">
      <c r="A1451" s="175"/>
      <c r="B1451" s="157"/>
      <c r="C1451" s="7"/>
      <c r="D1451" s="7"/>
      <c r="E1451" s="156" t="s">
        <v>310</v>
      </c>
      <c r="F1451" s="157" t="s">
        <v>311</v>
      </c>
      <c r="G1451" s="12">
        <v>1</v>
      </c>
      <c r="H1451" s="149"/>
      <c r="I1451" s="150">
        <f t="shared" si="161"/>
        <v>0</v>
      </c>
      <c r="J1451" s="151"/>
      <c r="K1451" s="260"/>
    </row>
    <row r="1452" spans="1:11" ht="25.5" outlineLevel="1" x14ac:dyDescent="0.2">
      <c r="A1452" s="175"/>
      <c r="B1452" s="157"/>
      <c r="C1452" s="7"/>
      <c r="D1452" s="7"/>
      <c r="E1452" s="156" t="s">
        <v>260</v>
      </c>
      <c r="F1452" s="157" t="s">
        <v>261</v>
      </c>
      <c r="G1452" s="12">
        <v>1</v>
      </c>
      <c r="H1452" s="149"/>
      <c r="I1452" s="150">
        <f t="shared" si="161"/>
        <v>0</v>
      </c>
      <c r="J1452" s="151"/>
      <c r="K1452" s="260"/>
    </row>
    <row r="1453" spans="1:11" outlineLevel="1" x14ac:dyDescent="0.2">
      <c r="A1453" s="175"/>
      <c r="B1453" s="157"/>
      <c r="C1453" s="7"/>
      <c r="D1453" s="7"/>
      <c r="E1453" s="156" t="s">
        <v>312</v>
      </c>
      <c r="F1453" s="157" t="s">
        <v>313</v>
      </c>
      <c r="G1453" s="12">
        <v>1</v>
      </c>
      <c r="H1453" s="149"/>
      <c r="I1453" s="150">
        <f t="shared" si="161"/>
        <v>0</v>
      </c>
      <c r="J1453" s="151"/>
      <c r="K1453" s="260"/>
    </row>
    <row r="1454" spans="1:11" s="2" customFormat="1" outlineLevel="1" x14ac:dyDescent="0.2">
      <c r="A1454" s="268" t="s">
        <v>446</v>
      </c>
      <c r="B1454" s="263" t="s">
        <v>832</v>
      </c>
      <c r="C1454" s="269" t="s">
        <v>833</v>
      </c>
      <c r="D1454" s="269">
        <v>1</v>
      </c>
      <c r="E1454" s="271"/>
      <c r="F1454" s="254"/>
      <c r="G1454" s="270"/>
      <c r="H1454" s="180"/>
      <c r="I1454" s="279"/>
      <c r="J1454" s="284"/>
      <c r="K1454" s="285" t="s">
        <v>241</v>
      </c>
    </row>
    <row r="1455" spans="1:11" outlineLevel="1" x14ac:dyDescent="0.2">
      <c r="A1455" s="175"/>
      <c r="B1455" s="161"/>
      <c r="C1455" s="176"/>
      <c r="D1455" s="176"/>
      <c r="E1455" s="156"/>
      <c r="F1455" s="157"/>
      <c r="G1455" s="179"/>
      <c r="H1455" s="180"/>
      <c r="I1455" s="190"/>
      <c r="J1455" s="151"/>
      <c r="K1455" s="174"/>
    </row>
    <row r="1456" spans="1:11" ht="15.75" x14ac:dyDescent="0.25">
      <c r="A1456" s="137" t="s">
        <v>841</v>
      </c>
      <c r="B1456" s="138"/>
      <c r="C1456" s="139"/>
      <c r="D1456" s="139">
        <f>SUM(D1457:D1496)</f>
        <v>12</v>
      </c>
      <c r="E1456" s="141"/>
      <c r="F1456" s="138"/>
      <c r="G1456" s="142"/>
      <c r="H1456" s="166"/>
      <c r="I1456" s="167"/>
      <c r="J1456" s="144">
        <f>SUM(J1457:J1496)</f>
        <v>0</v>
      </c>
      <c r="K1456" s="145"/>
    </row>
    <row r="1457" spans="1:11" outlineLevel="1" x14ac:dyDescent="0.2">
      <c r="A1457" s="168" t="s">
        <v>841</v>
      </c>
      <c r="B1457" s="158" t="s">
        <v>842</v>
      </c>
      <c r="C1457" s="169" t="s">
        <v>439</v>
      </c>
      <c r="D1457" s="169">
        <v>3</v>
      </c>
      <c r="E1457" s="170"/>
      <c r="F1457" s="158"/>
      <c r="G1457" s="171"/>
      <c r="H1457" s="180"/>
      <c r="I1457" s="172"/>
      <c r="J1457" s="173">
        <f>SUM(I1458:I1466)*D1457</f>
        <v>0</v>
      </c>
      <c r="K1457" s="174"/>
    </row>
    <row r="1458" spans="1:11" outlineLevel="1" x14ac:dyDescent="0.2">
      <c r="A1458" s="175"/>
      <c r="B1458" s="161"/>
      <c r="C1458" s="176"/>
      <c r="D1458" s="176"/>
      <c r="E1458" s="177" t="s">
        <v>256</v>
      </c>
      <c r="F1458" s="178" t="s">
        <v>467</v>
      </c>
      <c r="G1458" s="179">
        <v>1</v>
      </c>
      <c r="H1458" s="180"/>
      <c r="I1458" s="150">
        <f t="shared" ref="I1458:I1466" si="162">H1458*IF(G1458="AR", 1, G1458)</f>
        <v>0</v>
      </c>
      <c r="J1458" s="191"/>
      <c r="K1458" s="217"/>
    </row>
    <row r="1459" spans="1:11" ht="25.5" outlineLevel="1" x14ac:dyDescent="0.2">
      <c r="A1459" s="175"/>
      <c r="B1459" s="161"/>
      <c r="C1459" s="176"/>
      <c r="D1459" s="176"/>
      <c r="E1459" s="177" t="s">
        <v>597</v>
      </c>
      <c r="F1459" s="178" t="s">
        <v>598</v>
      </c>
      <c r="G1459" s="179">
        <v>1</v>
      </c>
      <c r="H1459" s="180"/>
      <c r="I1459" s="150">
        <f t="shared" si="162"/>
        <v>0</v>
      </c>
      <c r="J1459" s="191"/>
      <c r="K1459" s="217"/>
    </row>
    <row r="1460" spans="1:11" ht="25.5" outlineLevel="1" x14ac:dyDescent="0.2">
      <c r="A1460" s="175"/>
      <c r="B1460" s="161"/>
      <c r="C1460" s="176"/>
      <c r="D1460" s="176"/>
      <c r="E1460" s="189" t="s">
        <v>250</v>
      </c>
      <c r="F1460" s="161" t="s">
        <v>251</v>
      </c>
      <c r="G1460" s="179">
        <v>1</v>
      </c>
      <c r="H1460" s="180"/>
      <c r="I1460" s="150">
        <f t="shared" si="162"/>
        <v>0</v>
      </c>
      <c r="J1460" s="191"/>
      <c r="K1460" s="217"/>
    </row>
    <row r="1461" spans="1:11" ht="25.5" outlineLevel="1" x14ac:dyDescent="0.2">
      <c r="A1461" s="175"/>
      <c r="B1461" s="161"/>
      <c r="C1461" s="176"/>
      <c r="D1461" s="176"/>
      <c r="E1461" s="177" t="s">
        <v>243</v>
      </c>
      <c r="F1461" s="178" t="s">
        <v>484</v>
      </c>
      <c r="G1461" s="179">
        <v>2</v>
      </c>
      <c r="H1461" s="180"/>
      <c r="I1461" s="150">
        <f t="shared" si="162"/>
        <v>0</v>
      </c>
      <c r="J1461" s="191"/>
      <c r="K1461" s="217"/>
    </row>
    <row r="1462" spans="1:11" outlineLevel="1" x14ac:dyDescent="0.2">
      <c r="A1462" s="175"/>
      <c r="B1462" s="161"/>
      <c r="C1462" s="176"/>
      <c r="D1462" s="176"/>
      <c r="E1462" s="177" t="s">
        <v>929</v>
      </c>
      <c r="F1462" s="178" t="s">
        <v>1026</v>
      </c>
      <c r="G1462" s="179">
        <v>1</v>
      </c>
      <c r="H1462" s="180"/>
      <c r="I1462" s="150">
        <f t="shared" si="162"/>
        <v>0</v>
      </c>
      <c r="J1462" s="198"/>
      <c r="K1462" s="217"/>
    </row>
    <row r="1463" spans="1:11" outlineLevel="1" x14ac:dyDescent="0.2">
      <c r="A1463" s="175"/>
      <c r="B1463" s="161"/>
      <c r="C1463" s="176"/>
      <c r="D1463" s="176"/>
      <c r="E1463" s="156" t="s">
        <v>924</v>
      </c>
      <c r="F1463" s="157" t="s">
        <v>922</v>
      </c>
      <c r="G1463" s="179">
        <v>1</v>
      </c>
      <c r="H1463" s="180"/>
      <c r="I1463" s="150">
        <f t="shared" si="162"/>
        <v>0</v>
      </c>
      <c r="J1463" s="191"/>
      <c r="K1463" s="217"/>
    </row>
    <row r="1464" spans="1:11" outlineLevel="1" x14ac:dyDescent="0.2">
      <c r="A1464" s="175"/>
      <c r="B1464" s="161"/>
      <c r="C1464" s="176"/>
      <c r="D1464" s="176"/>
      <c r="E1464" s="156" t="s">
        <v>928</v>
      </c>
      <c r="F1464" s="157" t="s">
        <v>930</v>
      </c>
      <c r="G1464" s="179">
        <v>1</v>
      </c>
      <c r="H1464" s="180"/>
      <c r="I1464" s="150">
        <f t="shared" si="162"/>
        <v>0</v>
      </c>
      <c r="J1464" s="191"/>
      <c r="K1464" s="217"/>
    </row>
    <row r="1465" spans="1:11" ht="25.5" outlineLevel="1" x14ac:dyDescent="0.2">
      <c r="A1465" s="221"/>
      <c r="B1465" s="161"/>
      <c r="C1465" s="176"/>
      <c r="D1465" s="176"/>
      <c r="E1465" s="182" t="s">
        <v>958</v>
      </c>
      <c r="F1465" s="183" t="s">
        <v>959</v>
      </c>
      <c r="G1465" s="227">
        <v>1</v>
      </c>
      <c r="H1465" s="180"/>
      <c r="I1465" s="150">
        <f t="shared" si="162"/>
        <v>0</v>
      </c>
      <c r="J1465" s="198"/>
      <c r="K1465" s="217"/>
    </row>
    <row r="1466" spans="1:11" outlineLevel="1" x14ac:dyDescent="0.2">
      <c r="A1466" s="221"/>
      <c r="B1466" s="161"/>
      <c r="C1466" s="176"/>
      <c r="D1466" s="176"/>
      <c r="E1466" s="182" t="s">
        <v>276</v>
      </c>
      <c r="F1466" s="183" t="s">
        <v>961</v>
      </c>
      <c r="G1466" s="227">
        <v>8</v>
      </c>
      <c r="H1466" s="180"/>
      <c r="I1466" s="150">
        <f t="shared" si="162"/>
        <v>0</v>
      </c>
      <c r="J1466" s="191"/>
      <c r="K1466" s="174" t="s">
        <v>1103</v>
      </c>
    </row>
    <row r="1467" spans="1:11" outlineLevel="1" x14ac:dyDescent="0.2">
      <c r="A1467" s="168" t="s">
        <v>841</v>
      </c>
      <c r="B1467" s="158" t="s">
        <v>525</v>
      </c>
      <c r="C1467" s="169" t="s">
        <v>400</v>
      </c>
      <c r="D1467" s="169">
        <v>1</v>
      </c>
      <c r="E1467" s="170"/>
      <c r="F1467" s="158"/>
      <c r="G1467" s="171"/>
      <c r="H1467" s="180"/>
      <c r="I1467" s="172"/>
      <c r="J1467" s="173">
        <f>SUM(I1468:I1470)*D1467</f>
        <v>0</v>
      </c>
      <c r="K1467" s="174"/>
    </row>
    <row r="1468" spans="1:11" ht="25.5" outlineLevel="1" x14ac:dyDescent="0.2">
      <c r="A1468" s="175"/>
      <c r="B1468" s="161"/>
      <c r="C1468" s="176"/>
      <c r="D1468" s="176"/>
      <c r="E1468" s="177" t="s">
        <v>250</v>
      </c>
      <c r="F1468" s="178" t="s">
        <v>251</v>
      </c>
      <c r="G1468" s="179">
        <v>1</v>
      </c>
      <c r="H1468" s="180"/>
      <c r="I1468" s="150">
        <f t="shared" ref="I1468:I1470" si="163">H1468*IF(G1468="AR", 1, G1468)</f>
        <v>0</v>
      </c>
      <c r="J1468" s="191"/>
      <c r="K1468" s="217"/>
    </row>
    <row r="1469" spans="1:11" ht="25.5" outlineLevel="1" x14ac:dyDescent="0.2">
      <c r="A1469" s="175"/>
      <c r="B1469" s="161"/>
      <c r="C1469" s="176"/>
      <c r="D1469" s="176"/>
      <c r="E1469" s="177" t="s">
        <v>401</v>
      </c>
      <c r="F1469" s="178" t="s">
        <v>526</v>
      </c>
      <c r="G1469" s="179">
        <v>1</v>
      </c>
      <c r="H1469" s="180"/>
      <c r="I1469" s="150">
        <f t="shared" si="163"/>
        <v>0</v>
      </c>
      <c r="J1469" s="191"/>
      <c r="K1469" s="217"/>
    </row>
    <row r="1470" spans="1:11" outlineLevel="1" x14ac:dyDescent="0.2">
      <c r="A1470" s="175"/>
      <c r="B1470" s="161"/>
      <c r="C1470" s="176"/>
      <c r="D1470" s="176"/>
      <c r="E1470" s="189" t="s">
        <v>531</v>
      </c>
      <c r="F1470" s="161" t="s">
        <v>532</v>
      </c>
      <c r="G1470" s="179">
        <v>1</v>
      </c>
      <c r="H1470" s="180"/>
      <c r="I1470" s="150">
        <f t="shared" si="163"/>
        <v>0</v>
      </c>
      <c r="J1470" s="191"/>
      <c r="K1470" s="217"/>
    </row>
    <row r="1471" spans="1:11" outlineLevel="1" x14ac:dyDescent="0.2">
      <c r="A1471" s="168" t="s">
        <v>841</v>
      </c>
      <c r="B1471" s="158" t="s">
        <v>563</v>
      </c>
      <c r="C1471" s="169" t="s">
        <v>267</v>
      </c>
      <c r="D1471" s="169">
        <v>1</v>
      </c>
      <c r="E1471" s="170"/>
      <c r="F1471" s="158"/>
      <c r="G1471" s="171"/>
      <c r="H1471" s="180"/>
      <c r="I1471" s="172"/>
      <c r="J1471" s="173">
        <f>SUM(I1472:I1472)*D1471</f>
        <v>0</v>
      </c>
      <c r="K1471" s="174"/>
    </row>
    <row r="1472" spans="1:11" outlineLevel="1" x14ac:dyDescent="0.2">
      <c r="A1472" s="175"/>
      <c r="B1472" s="161"/>
      <c r="C1472" s="176"/>
      <c r="D1472" s="176"/>
      <c r="E1472" s="177" t="s">
        <v>472</v>
      </c>
      <c r="F1472" s="178" t="s">
        <v>473</v>
      </c>
      <c r="G1472" s="179">
        <v>1</v>
      </c>
      <c r="H1472" s="180"/>
      <c r="I1472" s="150">
        <f t="shared" ref="I1472" si="164">H1472*IF(G1472="AR", 1, G1472)</f>
        <v>0</v>
      </c>
      <c r="J1472" s="191"/>
      <c r="K1472" s="217" t="s">
        <v>917</v>
      </c>
    </row>
    <row r="1473" spans="1:11" outlineLevel="1" x14ac:dyDescent="0.2">
      <c r="A1473" s="168" t="s">
        <v>841</v>
      </c>
      <c r="B1473" s="158" t="s">
        <v>656</v>
      </c>
      <c r="C1473" s="169" t="s">
        <v>437</v>
      </c>
      <c r="D1473" s="169">
        <v>3</v>
      </c>
      <c r="E1473" s="170"/>
      <c r="F1473" s="158"/>
      <c r="G1473" s="171"/>
      <c r="H1473" s="180"/>
      <c r="I1473" s="172"/>
      <c r="J1473" s="173">
        <f>SUM(I1474:I1481)*D1473</f>
        <v>0</v>
      </c>
      <c r="K1473" s="174"/>
    </row>
    <row r="1474" spans="1:11" outlineLevel="1" x14ac:dyDescent="0.2">
      <c r="A1474" s="175"/>
      <c r="B1474" s="161"/>
      <c r="C1474" s="176"/>
      <c r="D1474" s="176"/>
      <c r="E1474" s="177" t="s">
        <v>256</v>
      </c>
      <c r="F1474" s="178" t="s">
        <v>467</v>
      </c>
      <c r="G1474" s="179">
        <v>1</v>
      </c>
      <c r="H1474" s="180"/>
      <c r="I1474" s="150">
        <f t="shared" ref="I1474:I1481" si="165">H1474*IF(G1474="AR", 1, G1474)</f>
        <v>0</v>
      </c>
      <c r="J1474" s="191"/>
      <c r="K1474" s="217"/>
    </row>
    <row r="1475" spans="1:11" ht="25.5" outlineLevel="1" x14ac:dyDescent="0.2">
      <c r="A1475" s="175"/>
      <c r="B1475" s="161"/>
      <c r="C1475" s="176"/>
      <c r="D1475" s="176"/>
      <c r="E1475" s="177" t="s">
        <v>250</v>
      </c>
      <c r="F1475" s="178" t="s">
        <v>251</v>
      </c>
      <c r="G1475" s="179">
        <v>1</v>
      </c>
      <c r="H1475" s="180"/>
      <c r="I1475" s="150">
        <f t="shared" si="165"/>
        <v>0</v>
      </c>
      <c r="J1475" s="191"/>
      <c r="K1475" s="217"/>
    </row>
    <row r="1476" spans="1:11" ht="25.5" outlineLevel="1" x14ac:dyDescent="0.2">
      <c r="A1476" s="175"/>
      <c r="B1476" s="161"/>
      <c r="C1476" s="176"/>
      <c r="D1476" s="176"/>
      <c r="E1476" s="189" t="s">
        <v>385</v>
      </c>
      <c r="F1476" s="161" t="s">
        <v>386</v>
      </c>
      <c r="G1476" s="179">
        <v>1</v>
      </c>
      <c r="H1476" s="180"/>
      <c r="I1476" s="150">
        <f t="shared" si="165"/>
        <v>0</v>
      </c>
      <c r="J1476" s="191"/>
      <c r="K1476" s="217"/>
    </row>
    <row r="1477" spans="1:11" ht="25.5" outlineLevel="1" x14ac:dyDescent="0.2">
      <c r="A1477" s="175"/>
      <c r="B1477" s="161"/>
      <c r="C1477" s="176"/>
      <c r="D1477" s="176"/>
      <c r="E1477" s="177" t="s">
        <v>306</v>
      </c>
      <c r="F1477" s="178" t="s">
        <v>503</v>
      </c>
      <c r="G1477" s="179">
        <v>1</v>
      </c>
      <c r="H1477" s="180"/>
      <c r="I1477" s="150">
        <f t="shared" si="165"/>
        <v>0</v>
      </c>
      <c r="J1477" s="191"/>
      <c r="K1477" s="217"/>
    </row>
    <row r="1478" spans="1:11" ht="25.5" outlineLevel="1" x14ac:dyDescent="0.2">
      <c r="A1478" s="175"/>
      <c r="B1478" s="161"/>
      <c r="C1478" s="176"/>
      <c r="D1478" s="176"/>
      <c r="E1478" s="189" t="s">
        <v>243</v>
      </c>
      <c r="F1478" s="161" t="s">
        <v>484</v>
      </c>
      <c r="G1478" s="179">
        <v>1</v>
      </c>
      <c r="H1478" s="180"/>
      <c r="I1478" s="150">
        <f t="shared" si="165"/>
        <v>0</v>
      </c>
      <c r="J1478" s="191"/>
      <c r="K1478" s="217"/>
    </row>
    <row r="1479" spans="1:11" ht="25.5" outlineLevel="1" x14ac:dyDescent="0.2">
      <c r="A1479" s="175"/>
      <c r="B1479" s="161"/>
      <c r="C1479" s="176"/>
      <c r="D1479" s="176"/>
      <c r="E1479" s="177" t="s">
        <v>504</v>
      </c>
      <c r="F1479" s="178" t="s">
        <v>505</v>
      </c>
      <c r="G1479" s="179">
        <v>1</v>
      </c>
      <c r="H1479" s="180"/>
      <c r="I1479" s="150">
        <f t="shared" si="165"/>
        <v>0</v>
      </c>
      <c r="J1479" s="191"/>
      <c r="K1479" s="217"/>
    </row>
    <row r="1480" spans="1:11" outlineLevel="1" x14ac:dyDescent="0.2">
      <c r="A1480" s="175"/>
      <c r="B1480" s="161"/>
      <c r="C1480" s="176"/>
      <c r="D1480" s="176"/>
      <c r="E1480" s="189" t="s">
        <v>506</v>
      </c>
      <c r="F1480" s="161" t="s">
        <v>507</v>
      </c>
      <c r="G1480" s="179">
        <v>1</v>
      </c>
      <c r="H1480" s="180"/>
      <c r="I1480" s="150">
        <f t="shared" ref="I1480" si="166">H1480*IF(G1480="AR", 1, G1480)</f>
        <v>0</v>
      </c>
      <c r="J1480" s="191"/>
      <c r="K1480" s="217"/>
    </row>
    <row r="1481" spans="1:11" outlineLevel="1" x14ac:dyDescent="0.2">
      <c r="A1481" s="175"/>
      <c r="B1481" s="161"/>
      <c r="C1481" s="176"/>
      <c r="D1481" s="176"/>
      <c r="E1481" s="189" t="s">
        <v>508</v>
      </c>
      <c r="F1481" s="161" t="s">
        <v>509</v>
      </c>
      <c r="G1481" s="179">
        <v>1</v>
      </c>
      <c r="H1481" s="180"/>
      <c r="I1481" s="150">
        <f t="shared" si="165"/>
        <v>0</v>
      </c>
      <c r="J1481" s="191"/>
      <c r="K1481" s="217"/>
    </row>
    <row r="1482" spans="1:11" outlineLevel="1" x14ac:dyDescent="0.2">
      <c r="A1482" s="268" t="s">
        <v>841</v>
      </c>
      <c r="B1482" s="263" t="s">
        <v>611</v>
      </c>
      <c r="C1482" s="269" t="s">
        <v>317</v>
      </c>
      <c r="D1482" s="269">
        <v>1</v>
      </c>
      <c r="E1482" s="281"/>
      <c r="F1482" s="263"/>
      <c r="G1482" s="269"/>
      <c r="H1482" s="180"/>
      <c r="I1482" s="277"/>
      <c r="J1482" s="280">
        <f>SUM(I1483:I1483)*D1482</f>
        <v>0</v>
      </c>
      <c r="K1482" s="285" t="s">
        <v>241</v>
      </c>
    </row>
    <row r="1483" spans="1:11" outlineLevel="1" x14ac:dyDescent="0.2">
      <c r="A1483" s="175"/>
      <c r="B1483" s="161"/>
      <c r="C1483" s="176"/>
      <c r="D1483" s="176"/>
      <c r="E1483" s="177" t="s">
        <v>664</v>
      </c>
      <c r="F1483" s="178" t="s">
        <v>665</v>
      </c>
      <c r="G1483" s="179">
        <v>1</v>
      </c>
      <c r="H1483" s="180"/>
      <c r="I1483" s="150">
        <f t="shared" ref="I1483" si="167">H1483*IF(G1483="AR", 1, G1483)</f>
        <v>0</v>
      </c>
      <c r="J1483" s="191"/>
      <c r="K1483" s="174"/>
    </row>
    <row r="1484" spans="1:11" outlineLevel="1" x14ac:dyDescent="0.2">
      <c r="A1484" s="168" t="s">
        <v>841</v>
      </c>
      <c r="B1484" s="158" t="s">
        <v>610</v>
      </c>
      <c r="C1484" s="169" t="s">
        <v>318</v>
      </c>
      <c r="D1484" s="169">
        <v>1</v>
      </c>
      <c r="E1484" s="170"/>
      <c r="F1484" s="158"/>
      <c r="G1484" s="171"/>
      <c r="H1484" s="180"/>
      <c r="I1484" s="172"/>
      <c r="J1484" s="173">
        <f>SUM(I1485:I1493)*D1484</f>
        <v>0</v>
      </c>
      <c r="K1484" s="174"/>
    </row>
    <row r="1485" spans="1:11" ht="25.5" outlineLevel="1" x14ac:dyDescent="0.2">
      <c r="A1485" s="175"/>
      <c r="B1485" s="161"/>
      <c r="C1485" s="176"/>
      <c r="D1485" s="176"/>
      <c r="E1485" s="177" t="s">
        <v>250</v>
      </c>
      <c r="F1485" s="178" t="s">
        <v>251</v>
      </c>
      <c r="G1485" s="179">
        <v>2</v>
      </c>
      <c r="H1485" s="180"/>
      <c r="I1485" s="150">
        <f t="shared" ref="I1485:I1493" si="168">H1485*IF(G1485="AR", 1, G1485)</f>
        <v>0</v>
      </c>
      <c r="J1485" s="191"/>
      <c r="K1485" s="217"/>
    </row>
    <row r="1486" spans="1:11" outlineLevel="1" x14ac:dyDescent="0.2">
      <c r="A1486" s="175"/>
      <c r="B1486" s="161"/>
      <c r="C1486" s="176"/>
      <c r="D1486" s="176"/>
      <c r="E1486" s="177" t="s">
        <v>950</v>
      </c>
      <c r="F1486" s="178" t="s">
        <v>949</v>
      </c>
      <c r="G1486" s="179">
        <v>1</v>
      </c>
      <c r="H1486" s="180"/>
      <c r="I1486" s="150">
        <f t="shared" si="168"/>
        <v>0</v>
      </c>
      <c r="J1486" s="191"/>
      <c r="K1486" s="217"/>
    </row>
    <row r="1487" spans="1:11" outlineLevel="1" x14ac:dyDescent="0.2">
      <c r="A1487" s="175"/>
      <c r="B1487" s="161"/>
      <c r="C1487" s="176"/>
      <c r="D1487" s="176"/>
      <c r="E1487" s="189" t="s">
        <v>952</v>
      </c>
      <c r="F1487" s="161" t="s">
        <v>951</v>
      </c>
      <c r="G1487" s="179">
        <v>1</v>
      </c>
      <c r="H1487" s="180"/>
      <c r="I1487" s="150">
        <f t="shared" si="168"/>
        <v>0</v>
      </c>
      <c r="J1487" s="191"/>
      <c r="K1487" s="217"/>
    </row>
    <row r="1488" spans="1:11" ht="25.5" outlineLevel="1" x14ac:dyDescent="0.2">
      <c r="A1488" s="175"/>
      <c r="B1488" s="161"/>
      <c r="C1488" s="176"/>
      <c r="D1488" s="176"/>
      <c r="E1488" s="177" t="s">
        <v>289</v>
      </c>
      <c r="F1488" s="178" t="s">
        <v>290</v>
      </c>
      <c r="G1488" s="179">
        <v>1</v>
      </c>
      <c r="H1488" s="180"/>
      <c r="I1488" s="150">
        <f t="shared" ref="I1488" si="169">H1488*IF(G1488="AR", 1, G1488)</f>
        <v>0</v>
      </c>
      <c r="J1488" s="191"/>
      <c r="K1488" s="217"/>
    </row>
    <row r="1489" spans="1:11" outlineLevel="1" x14ac:dyDescent="0.2">
      <c r="A1489" s="175"/>
      <c r="B1489" s="161"/>
      <c r="C1489" s="176"/>
      <c r="D1489" s="176"/>
      <c r="E1489" s="177" t="s">
        <v>291</v>
      </c>
      <c r="F1489" s="178" t="s">
        <v>613</v>
      </c>
      <c r="G1489" s="179">
        <v>7</v>
      </c>
      <c r="H1489" s="180"/>
      <c r="I1489" s="150">
        <f t="shared" si="168"/>
        <v>0</v>
      </c>
      <c r="J1489" s="191"/>
      <c r="K1489" s="217"/>
    </row>
    <row r="1490" spans="1:11" outlineLevel="1" x14ac:dyDescent="0.2">
      <c r="A1490" s="175"/>
      <c r="B1490" s="161"/>
      <c r="C1490" s="176"/>
      <c r="D1490" s="176"/>
      <c r="E1490" s="189" t="s">
        <v>527</v>
      </c>
      <c r="F1490" s="161" t="s">
        <v>528</v>
      </c>
      <c r="G1490" s="179">
        <v>1</v>
      </c>
      <c r="H1490" s="180"/>
      <c r="I1490" s="150">
        <f t="shared" si="168"/>
        <v>0</v>
      </c>
      <c r="J1490" s="191"/>
      <c r="K1490" s="217"/>
    </row>
    <row r="1491" spans="1:11" outlineLevel="1" x14ac:dyDescent="0.2">
      <c r="A1491" s="175"/>
      <c r="B1491" s="161"/>
      <c r="C1491" s="176"/>
      <c r="D1491" s="176"/>
      <c r="E1491" s="177" t="s">
        <v>529</v>
      </c>
      <c r="F1491" s="178" t="s">
        <v>530</v>
      </c>
      <c r="G1491" s="179">
        <v>1</v>
      </c>
      <c r="H1491" s="180"/>
      <c r="I1491" s="150">
        <f t="shared" si="168"/>
        <v>0</v>
      </c>
      <c r="J1491" s="191"/>
      <c r="K1491" s="217"/>
    </row>
    <row r="1492" spans="1:11" outlineLevel="1" x14ac:dyDescent="0.2">
      <c r="A1492" s="175"/>
      <c r="B1492" s="161"/>
      <c r="C1492" s="176"/>
      <c r="D1492" s="176"/>
      <c r="E1492" s="177" t="s">
        <v>988</v>
      </c>
      <c r="F1492" s="178" t="s">
        <v>963</v>
      </c>
      <c r="G1492" s="179">
        <v>1</v>
      </c>
      <c r="H1492" s="180"/>
      <c r="I1492" s="150">
        <f t="shared" si="168"/>
        <v>0</v>
      </c>
      <c r="J1492" s="198"/>
      <c r="K1492" s="217"/>
    </row>
    <row r="1493" spans="1:11" outlineLevel="1" x14ac:dyDescent="0.2">
      <c r="A1493" s="175"/>
      <c r="B1493" s="161"/>
      <c r="C1493" s="176"/>
      <c r="D1493" s="176"/>
      <c r="E1493" s="189" t="s">
        <v>468</v>
      </c>
      <c r="F1493" s="161" t="s">
        <v>469</v>
      </c>
      <c r="G1493" s="179">
        <v>1</v>
      </c>
      <c r="H1493" s="180"/>
      <c r="I1493" s="150">
        <f t="shared" si="168"/>
        <v>0</v>
      </c>
      <c r="J1493" s="191"/>
      <c r="K1493" s="217"/>
    </row>
    <row r="1494" spans="1:11" outlineLevel="1" x14ac:dyDescent="0.2">
      <c r="A1494" s="268" t="s">
        <v>841</v>
      </c>
      <c r="B1494" s="263" t="s">
        <v>500</v>
      </c>
      <c r="C1494" s="269" t="s">
        <v>270</v>
      </c>
      <c r="D1494" s="269">
        <v>1</v>
      </c>
      <c r="E1494" s="281"/>
      <c r="F1494" s="263"/>
      <c r="G1494" s="269"/>
      <c r="H1494" s="180"/>
      <c r="I1494" s="277"/>
      <c r="J1494" s="280"/>
      <c r="K1494" s="285" t="s">
        <v>241</v>
      </c>
    </row>
    <row r="1495" spans="1:11" outlineLevel="1" x14ac:dyDescent="0.2">
      <c r="A1495" s="268" t="s">
        <v>841</v>
      </c>
      <c r="B1495" s="263" t="s">
        <v>843</v>
      </c>
      <c r="C1495" s="269" t="s">
        <v>445</v>
      </c>
      <c r="D1495" s="269">
        <v>1</v>
      </c>
      <c r="E1495" s="281"/>
      <c r="F1495" s="263"/>
      <c r="G1495" s="269"/>
      <c r="H1495" s="180"/>
      <c r="I1495" s="277"/>
      <c r="J1495" s="284"/>
      <c r="K1495" s="285" t="s">
        <v>241</v>
      </c>
    </row>
    <row r="1496" spans="1:11" outlineLevel="1" x14ac:dyDescent="0.2">
      <c r="A1496" s="175"/>
      <c r="B1496" s="161"/>
      <c r="C1496" s="176"/>
      <c r="D1496" s="176"/>
      <c r="E1496" s="156"/>
      <c r="F1496" s="157"/>
      <c r="G1496" s="179"/>
      <c r="H1496" s="180"/>
      <c r="I1496" s="190"/>
      <c r="J1496" s="151"/>
      <c r="K1496" s="174"/>
    </row>
    <row r="1497" spans="1:11" ht="15.75" x14ac:dyDescent="0.25">
      <c r="A1497" s="128" t="s">
        <v>449</v>
      </c>
      <c r="B1497" s="129"/>
      <c r="C1497" s="130"/>
      <c r="D1497" s="130">
        <f>SUM(D1498)</f>
        <v>10</v>
      </c>
      <c r="E1497" s="131"/>
      <c r="F1497" s="129"/>
      <c r="G1497" s="132"/>
      <c r="H1497" s="133"/>
      <c r="I1497" s="134"/>
      <c r="J1497" s="135">
        <f>SUM(J1498)</f>
        <v>2500</v>
      </c>
      <c r="K1497" s="136"/>
    </row>
    <row r="1498" spans="1:11" ht="15.75" x14ac:dyDescent="0.25">
      <c r="A1498" s="137" t="s">
        <v>450</v>
      </c>
      <c r="B1498" s="138"/>
      <c r="C1498" s="139"/>
      <c r="D1498" s="139">
        <f>SUM(D1499:D1505)</f>
        <v>10</v>
      </c>
      <c r="E1498" s="141"/>
      <c r="F1498" s="138"/>
      <c r="G1498" s="142"/>
      <c r="H1498" s="166"/>
      <c r="I1498" s="167"/>
      <c r="J1498" s="144">
        <f>SUM(J1499:J1539)</f>
        <v>2500</v>
      </c>
      <c r="K1498" s="145"/>
    </row>
    <row r="1499" spans="1:11" outlineLevel="1" x14ac:dyDescent="0.2">
      <c r="A1499" s="268" t="s">
        <v>450</v>
      </c>
      <c r="B1499" s="263" t="s">
        <v>853</v>
      </c>
      <c r="C1499" s="269" t="s">
        <v>859</v>
      </c>
      <c r="D1499" s="269">
        <v>1</v>
      </c>
      <c r="E1499" s="271"/>
      <c r="F1499" s="254"/>
      <c r="G1499" s="270"/>
      <c r="H1499" s="180"/>
      <c r="I1499" s="279"/>
      <c r="J1499" s="284"/>
      <c r="K1499" s="285" t="s">
        <v>241</v>
      </c>
    </row>
    <row r="1500" spans="1:11" outlineLevel="1" x14ac:dyDescent="0.2">
      <c r="A1500" s="268" t="s">
        <v>450</v>
      </c>
      <c r="B1500" s="263" t="s">
        <v>854</v>
      </c>
      <c r="C1500" s="269" t="s">
        <v>858</v>
      </c>
      <c r="D1500" s="269">
        <v>4</v>
      </c>
      <c r="E1500" s="271"/>
      <c r="F1500" s="254"/>
      <c r="G1500" s="270"/>
      <c r="H1500" s="180"/>
      <c r="I1500" s="279"/>
      <c r="J1500" s="284"/>
      <c r="K1500" s="285" t="s">
        <v>241</v>
      </c>
    </row>
    <row r="1501" spans="1:11" outlineLevel="1" x14ac:dyDescent="0.2">
      <c r="A1501" s="268" t="s">
        <v>450</v>
      </c>
      <c r="B1501" s="263" t="s">
        <v>855</v>
      </c>
      <c r="C1501" s="269" t="s">
        <v>858</v>
      </c>
      <c r="D1501" s="269">
        <v>1</v>
      </c>
      <c r="E1501" s="271"/>
      <c r="F1501" s="254"/>
      <c r="G1501" s="270"/>
      <c r="H1501" s="180"/>
      <c r="I1501" s="279"/>
      <c r="J1501" s="284"/>
      <c r="K1501" s="285" t="s">
        <v>241</v>
      </c>
    </row>
    <row r="1502" spans="1:11" outlineLevel="1" x14ac:dyDescent="0.2">
      <c r="A1502" s="268" t="s">
        <v>450</v>
      </c>
      <c r="B1502" s="263" t="s">
        <v>856</v>
      </c>
      <c r="C1502" s="269" t="s">
        <v>858</v>
      </c>
      <c r="D1502" s="269">
        <v>3</v>
      </c>
      <c r="E1502" s="271"/>
      <c r="F1502" s="254"/>
      <c r="G1502" s="270"/>
      <c r="H1502" s="180"/>
      <c r="I1502" s="279"/>
      <c r="J1502" s="284"/>
      <c r="K1502" s="285" t="s">
        <v>241</v>
      </c>
    </row>
    <row r="1503" spans="1:11" outlineLevel="1" x14ac:dyDescent="0.2">
      <c r="A1503" s="274" t="s">
        <v>450</v>
      </c>
      <c r="B1503" s="218" t="s">
        <v>857</v>
      </c>
      <c r="C1503" s="171" t="s">
        <v>451</v>
      </c>
      <c r="D1503" s="171">
        <v>1</v>
      </c>
      <c r="E1503" s="177"/>
      <c r="F1503" s="178"/>
      <c r="G1503" s="216"/>
      <c r="H1503" s="180"/>
      <c r="I1503" s="202"/>
      <c r="J1503" s="224">
        <f>SUM(I1504:I1504)*D1503</f>
        <v>2500</v>
      </c>
      <c r="K1503" s="282"/>
    </row>
    <row r="1504" spans="1:11" s="2" customFormat="1" outlineLevel="1" x14ac:dyDescent="0.2">
      <c r="A1504" s="274"/>
      <c r="B1504" s="218"/>
      <c r="C1504" s="171"/>
      <c r="D1504" s="171"/>
      <c r="E1504" s="177" t="s">
        <v>487</v>
      </c>
      <c r="F1504" s="178" t="s">
        <v>488</v>
      </c>
      <c r="G1504" s="216">
        <v>16</v>
      </c>
      <c r="H1504" s="180"/>
      <c r="I1504" s="150">
        <v>2500</v>
      </c>
      <c r="J1504" s="283"/>
      <c r="K1504" s="282" t="s">
        <v>1093</v>
      </c>
    </row>
    <row r="1505" spans="1:11" outlineLevel="1" x14ac:dyDescent="0.2">
      <c r="A1505" s="175"/>
      <c r="B1505" s="161"/>
      <c r="C1505" s="176"/>
      <c r="D1505" s="176"/>
      <c r="E1505" s="156"/>
      <c r="F1505" s="157"/>
      <c r="G1505" s="179"/>
      <c r="H1505" s="180"/>
      <c r="I1505" s="190"/>
      <c r="J1505" s="151"/>
      <c r="K1505" s="174"/>
    </row>
    <row r="1506" spans="1:11" x14ac:dyDescent="0.2">
      <c r="A1506" s="120"/>
      <c r="B1506" s="114"/>
      <c r="C1506" s="115"/>
      <c r="D1506" s="115"/>
      <c r="E1506" s="116"/>
      <c r="F1506" s="114"/>
      <c r="G1506" s="117"/>
      <c r="H1506" s="118"/>
      <c r="I1506" s="119"/>
      <c r="J1506" s="116"/>
      <c r="K1506" s="120"/>
    </row>
    <row r="1507" spans="1:11" x14ac:dyDescent="0.2">
      <c r="A1507" s="120"/>
      <c r="B1507" s="114"/>
      <c r="C1507" s="115"/>
      <c r="D1507" s="115"/>
      <c r="E1507" s="116"/>
      <c r="F1507" s="114"/>
      <c r="G1507" s="117"/>
      <c r="H1507" s="118"/>
      <c r="I1507" s="119"/>
      <c r="J1507" s="116"/>
      <c r="K1507" s="120"/>
    </row>
  </sheetData>
  <protectedRanges>
    <protectedRange sqref="K1332:K1340 K1344:K1350 K682:K703 K661:K677 K992:K1007 K1354:K1371 K985:K987 K1381:K1444 K379:K410 K417:K658 K144:K272 K321:K374 K900:K983 K710:K715 K735:K893 K717:K733 K274:K295 K297:K318 K1133:K1156 K1158:K1314 K1454:K1507 K1:K142 K1017:K1128" name="Range2_4"/>
    <protectedRange sqref="D4 E984:H984 B997 A375 A680 A678 A1315 A702:A704 B702:H703 B1144:H1144 B1118:H1118 C1:D3 D997 A1136:H1143 B1133:H1135 A377 A907 A992 A870 C870:H870 B1277:H1280 D1276:H1276 B836:H836 B824:H824 A1:B11 C5:D11 E1:H11 B459:H459 A659 A689:A690 A1276:A1280 A1281:H1284 B1286:D1289 D1285:H1285 A1285:A1289 A1290:D1293 B1295:D1298 D1294:H1294 A1294:A1298 B819:H820 B850:H850 B855:H857 A894 A1134 A1319:A1320 A1331 A1327 A1332:H1340 A1341:A1342 A1344:H1350 A1372:A1381 B1381:H1381 A1445:A1453 A143 A411 C460:H460 A453:A462 B462:H462 A1017:A1018 C456:H456 C458:H458 C457:D457 H457 C461:D461 H461 A501:D501 H501 A502:H508 A661:H677 A682:H688 A691:H701 A821:H823 A900:H906 A993:H996 A997:A1008 A858:H869 B998:D1007 E997:H1007 E1089:G1089 E1286:H1293 A1299:D1302 E1295:H1302 A1303:H1308 E1326:G1326 E1329:G1330 A1352:H1363 E413:F415 A463:H500 A509:D509 G509:H509 A851:H854 A871:H877 E899:F899 A985:H987 E988:G991 A1019:H1033 E1034:H1049 A1119:H1125 A1145:H1151 A379:H404 A1311:H1314 A1309:D1310 H1309:H1310 A1365:H1371 A1364:D1364 A417:H419 A286:D287 H286:H287 A406:H410 A405:D405 H405 B453:H455 H1364 A1465:D1466 H1465:H1466 A880:H893 A878:D879 H878:H879 H1050:H1051 A1128:H1128 A1126:D1127 H1126:H1127 A1153:H1154 A1152:D1152 H1152 A1239:H1244 A1237:D1238 H1238 A1250:H1258 A1248:D1249 H1249 A1259:D1260 H1259:H1260 A1273:H1275 A1271:D1272 A1034:D1089 J319:K320 K734 J716:K716 A510:H658 J273:K273 J296:K296 B1155:H1155 B1159:H1159 A1156:H1156 A1158:H1158 A118:H142 A117:D117 G117:H117 A429:H452 A428:D428 G428:H428 A421:H424 A420:D420 A426:H427 A425:D425 G425:H425 A1382:H1444 A1454:H1464 G420:H420 A837:H849 A825:H835 H1271:H1272 E1052:H1087 A144:H156 A1090:H1117 A1160:H1217 A1261:H1270 A1467:H1507 A908:H910 A710:H797 A288:H374 A12:H116 A163:H171 A157:G162 A176:H183 A172:G175 A189:H197 A184:G188 A204:H285 A198:G203 A801:H818 A798:G800 A913:H927 A911:G912 A930:H970 A928:G929 A976:H983 A971:G975 A1226:H1233 A1218:G1225 A1234:G1236 A1245:G1247" name="Range1_22"/>
    <protectedRange sqref="A1133 A1144 A1118 A1129 A1135 A1155 A1159" name="Range1_1_4"/>
    <protectedRange sqref="K988:K991 K984 K1008:K1016" name="Range2_5_4"/>
    <protectedRange sqref="C997 A1009:H1016 A988:D991 B1008:H1008 A984:D984 B1017:H1018 E1088:H1088 H1089" name="Range1_5_5"/>
    <protectedRange sqref="B992:H992" name="Range1_8_4"/>
    <protectedRange sqref="K1129:K1132 K1157" name="Range2_9_4"/>
    <protectedRange sqref="B1129:H1129 A1130:H1132 A1157:H1157" name="Range1_9_4"/>
    <protectedRange sqref="K375:K378 K678:K681" name="Range2_10_4"/>
    <protectedRange sqref="B680:H680 A378:H378 B678:H678 A679:H679 B377:H377 A376:H376 B375:H375 A681:H681" name="Range1_10_4"/>
    <protectedRange sqref="K659:K660" name="Range2_11_4"/>
    <protectedRange sqref="B659:H659 A660:H660" name="Range1_11_4"/>
    <protectedRange sqref="B689:H690" name="Range1_12_4"/>
    <protectedRange sqref="K704:K709" name="Range2_14_4"/>
    <protectedRange sqref="B704:H704 A705:H709" name="Range1_14_4"/>
    <protectedRange sqref="K1315:K1318" name="Range2_17_4"/>
    <protectedRange sqref="B1315:H1315 A1316:H1318" name="Range1_17_4"/>
    <protectedRange sqref="K1319 K1331 K1352:K1353 K1341" name="Range2_18_4"/>
    <protectedRange sqref="B1319:H1319 B1331:H1331" name="Range1_18_4"/>
    <protectedRange sqref="K411:K416 K1320:K1330 K894:K899" name="Range2_19_4"/>
    <protectedRange sqref="B1320:H1320 E501:G501 B907:H907 B894:H894 A1321:H1325 B1327:H1327 B411:H411 A412:H412 E457:G457 E461:G461 A1326:D1326 H1326 A1328:H1328 H1329:H1330 A1329:D1330 A416:H416 A413:D415 G413:H415 E509:F509 A895:H898 A899:D899 G899:H899 E117:F117 E428:F428 E420:F420 E425:F425" name="Range1_19_4"/>
    <protectedRange sqref="K1351 K143 K1342:K1343" name="Range2_20_4"/>
    <protectedRange sqref="A1343:H1343 B1341:H1342 B143:H143 A1351:H1351" name="Range1_20_4"/>
    <protectedRange sqref="K1372:K1380 K1445:K1453" name="Range2_21_4"/>
    <protectedRange sqref="D1373:D1380 B1372:B1380 C1372:D1372 D1446:D1453 B1445:B1453 C1445:D1445 E1445:H1453 E1372:H1380" name="Range1_21_4"/>
    <protectedRange sqref="B870" name="Range1_2_6"/>
    <protectedRange sqref="B456:B458 B460:B461" name="Range1_2_1_4"/>
    <protectedRange sqref="B1276:C1276 B1285:C1285 B1294:C1294" name="Range1_2_4_4"/>
    <protectedRange sqref="A836 A824 A850 A819:A820 A855:A857" name="Range1_5_1_4"/>
    <protectedRange sqref="E1259:E1260 E1271:E1272 E1309:E1310 E286:E287 E405 E1364 E1465:E1466 E878:E879 E1050:E1051 E1126:E1127 E1152 E1237:E1238 E1248:E1249" name="Range1"/>
    <protectedRange sqref="F1259:F1260 F1271:F1272 F1309:F1310 F286:F287 F405 F1364 F1465:F1466 F878:F879 F1050:F1051 F1126:F1127 F1152 F1237:F1238 F1248:F1249" name="Range1_1"/>
    <protectedRange sqref="G1259:G1260 G1271:G1272 G1309:G1310 G286:G287 G405 G1364 G1465:G1466 G878:G879 G1050:G1051 G1126:G1127 G1152 G1237:G1238 G1248:G1249" name="Range1_2"/>
    <protectedRange sqref="H157:H162" name="Range1_22_1"/>
    <protectedRange sqref="H172:H175" name="Range1_22_2"/>
    <protectedRange sqref="H184:H188" name="Range1_22_3"/>
    <protectedRange sqref="H198:H203" name="Range1_22_4"/>
    <protectedRange sqref="H798:H800" name="Range1_22_5"/>
    <protectedRange sqref="H911:H912" name="Range1_22_7"/>
    <protectedRange sqref="H928:H929" name="Range1_22_8"/>
    <protectedRange sqref="H971:H975" name="Range1_22_9"/>
    <protectedRange sqref="H988:H991" name="Range1_22_10"/>
    <protectedRange sqref="H1218:H1225" name="Range1_22_11"/>
    <protectedRange sqref="H1234:H1237" name="Range1_22_12"/>
    <protectedRange sqref="H1245:H1248" name="Range1_22_13"/>
  </protectedRanges>
  <autoFilter ref="E1:E1507"/>
  <mergeCells count="1">
    <mergeCell ref="A4:K4"/>
  </mergeCells>
  <conditionalFormatting sqref="G373:G378 G417:G418 G436 G502:G515 G537:G549 G556:G557 G609:G617 G622:G623 G676:G683 G689:G690 G700 G708:G709 G713:G715 G38:G50 G52:G53 G107:G108 G1262:G1263 G1266:G1270 G1276:G1280 G1282:G1284 G1303:G1305 G758:G759 G785:G791 G797:G802 G836:G837 G847:G851 G888:G891 G915 G917:G918 G1090 G1093:G1096 G1113:G1122 G1320:G1325 G1331 G1342:G1343 G1351:G1358 G204:G209 G213:G217 G227:G235 G1436:G1437 G1494 G1496:G1499 G1501:G1503 G1019:G1023 G394:G397 G19:G20 G220:G223 G247:G259 G279:G285 G454:G456 G458:G459 G443:G447 G466:G500 G575:G577 G582:G583 G638:G645 G652:G657 G659:G674 G702:G706 G856:G868 G908:G909 G920:G929 G976:G978 G997:G1001 G1075:G1076 G1078:G1079 G1104:G1111 G1178:G1179 G1226:G1236 G1311 G1406:G1409 G1482:G1483 G23:G24 G90:G96 G144:G162 G312:G314 G341:G364 G524:G528 G596:G601 G720:G732 G767:G768 G854 G881:G885 G894:G899 G939:G942 G985:G987 G1029:G1036 G1053:G1067 G1194:G1220 G1313:G1318 G1368:G1392 G1397:G1402 G1440:G1453 G1467:G1470 G81:G84 G298:G305 G399:G404 G288:G293 G406:G410 G1273 G367:G370 G530:G535 G120:G142 G1505 G770:G781 G783 G793 G980 G750 G804:G818 G1455:G1463 G316:G338 G739:G748">
    <cfRule type="cellIs" dxfId="335" priority="405" stopIfTrue="1" operator="equal">
      <formula>"AR"</formula>
    </cfRule>
  </conditionalFormatting>
  <conditionalFormatting sqref="G931:G932">
    <cfRule type="cellIs" dxfId="334" priority="428" stopIfTrue="1" operator="equal">
      <formula>"AR"</formula>
    </cfRule>
  </conditionalFormatting>
  <conditionalFormatting sqref="G988:G991">
    <cfRule type="cellIs" dxfId="333" priority="425" stopIfTrue="1" operator="equal">
      <formula>"AR"</formula>
    </cfRule>
  </conditionalFormatting>
  <conditionalFormatting sqref="G992">
    <cfRule type="cellIs" dxfId="332" priority="424" stopIfTrue="1" operator="equal">
      <formula>"AR"</formula>
    </cfRule>
  </conditionalFormatting>
  <conditionalFormatting sqref="G1008:G1009 G1012:G1018">
    <cfRule type="cellIs" dxfId="331" priority="423" stopIfTrue="1" operator="equal">
      <formula>"AR"</formula>
    </cfRule>
  </conditionalFormatting>
  <conditionalFormatting sqref="G1135:G1143">
    <cfRule type="cellIs" dxfId="330" priority="420" stopIfTrue="1" operator="equal">
      <formula>"AR"</formula>
    </cfRule>
  </conditionalFormatting>
  <conditionalFormatting sqref="G1129:G1132">
    <cfRule type="cellIs" dxfId="329" priority="418" stopIfTrue="1" operator="equal">
      <formula>"AR"</formula>
    </cfRule>
  </conditionalFormatting>
  <conditionalFormatting sqref="G25">
    <cfRule type="cellIs" dxfId="328" priority="417" stopIfTrue="1" operator="equal">
      <formula>"AR"</formula>
    </cfRule>
  </conditionalFormatting>
  <conditionalFormatting sqref="G13:G14 G18 G16">
    <cfRule type="cellIs" dxfId="327" priority="416" stopIfTrue="1" operator="equal">
      <formula>"AR"</formula>
    </cfRule>
  </conditionalFormatting>
  <conditionalFormatting sqref="G17">
    <cfRule type="cellIs" dxfId="326" priority="414" stopIfTrue="1" operator="equal">
      <formula>"AR"</formula>
    </cfRule>
  </conditionalFormatting>
  <conditionalFormatting sqref="G15">
    <cfRule type="cellIs" dxfId="325" priority="413" stopIfTrue="1" operator="equal">
      <formula>"AR"</formula>
    </cfRule>
  </conditionalFormatting>
  <conditionalFormatting sqref="G26">
    <cfRule type="cellIs" dxfId="324" priority="412" stopIfTrue="1" operator="equal">
      <formula>"AR"</formula>
    </cfRule>
  </conditionalFormatting>
  <conditionalFormatting sqref="G28">
    <cfRule type="cellIs" dxfId="323" priority="411" stopIfTrue="1" operator="equal">
      <formula>"AR"</formula>
    </cfRule>
  </conditionalFormatting>
  <conditionalFormatting sqref="G1180:G1181">
    <cfRule type="cellIs" dxfId="322" priority="410" stopIfTrue="1" operator="equal">
      <formula>"AR"</formula>
    </cfRule>
  </conditionalFormatting>
  <conditionalFormatting sqref="G1168:G1169">
    <cfRule type="cellIs" dxfId="321" priority="409" stopIfTrue="1" operator="equal">
      <formula>"AR"</formula>
    </cfRule>
  </conditionalFormatting>
  <conditionalFormatting sqref="G1192:G1193">
    <cfRule type="cellIs" dxfId="320" priority="406" stopIfTrue="1" operator="equal">
      <formula>"AR"</formula>
    </cfRule>
  </conditionalFormatting>
  <conditionalFormatting sqref="G933:G935 G953:G970 G1144:G1145 G1133:G1134 G27 G5:G12 G29:G37 G1171:G1176 G1182:G1191 G993:G995 G1148:G1151 G1166:G1167 G1153:G1154 G1159">
    <cfRule type="cellIs" dxfId="319" priority="438" stopIfTrue="1" operator="equal">
      <formula>"AR"</formula>
    </cfRule>
  </conditionalFormatting>
  <conditionalFormatting sqref="G870:G874">
    <cfRule type="cellIs" dxfId="318" priority="436" stopIfTrue="1" operator="equal">
      <formula>"AR"</formula>
    </cfRule>
  </conditionalFormatting>
  <conditionalFormatting sqref="G887">
    <cfRule type="cellIs" dxfId="317" priority="435" stopIfTrue="1" operator="equal">
      <formula>"AR"</formula>
    </cfRule>
  </conditionalFormatting>
  <conditionalFormatting sqref="G907">
    <cfRule type="cellIs" dxfId="316" priority="434" stopIfTrue="1" operator="equal">
      <formula>"AR"</formula>
    </cfRule>
  </conditionalFormatting>
  <conditionalFormatting sqref="G339:G340">
    <cfRule type="cellIs" dxfId="315" priority="403" stopIfTrue="1" operator="equal">
      <formula>"AR"</formula>
    </cfRule>
  </conditionalFormatting>
  <conditionalFormatting sqref="G371:G372">
    <cfRule type="cellIs" dxfId="314" priority="400" stopIfTrue="1" operator="equal">
      <formula>"AR"</formula>
    </cfRule>
  </conditionalFormatting>
  <conditionalFormatting sqref="G430:G431">
    <cfRule type="cellIs" dxfId="313" priority="397" stopIfTrue="1" operator="equal">
      <formula>"AR"</formula>
    </cfRule>
  </conditionalFormatting>
  <conditionalFormatting sqref="G424:G426">
    <cfRule type="cellIs" dxfId="312" priority="396" stopIfTrue="1" operator="equal">
      <formula>"AR"</formula>
    </cfRule>
  </conditionalFormatting>
  <conditionalFormatting sqref="G419 G421">
    <cfRule type="cellIs" dxfId="311" priority="395" stopIfTrue="1" operator="equal">
      <formula>"AR"</formula>
    </cfRule>
  </conditionalFormatting>
  <conditionalFormatting sqref="G422:G423">
    <cfRule type="cellIs" dxfId="310" priority="394" stopIfTrue="1" operator="equal">
      <formula>"AR"</formula>
    </cfRule>
  </conditionalFormatting>
  <conditionalFormatting sqref="G432:G433">
    <cfRule type="cellIs" dxfId="309" priority="393" stopIfTrue="1" operator="equal">
      <formula>"AR"</formula>
    </cfRule>
  </conditionalFormatting>
  <conditionalFormatting sqref="G434:G435">
    <cfRule type="cellIs" dxfId="308" priority="392" stopIfTrue="1" operator="equal">
      <formula>"AR"</formula>
    </cfRule>
  </conditionalFormatting>
  <conditionalFormatting sqref="G427:G429">
    <cfRule type="cellIs" dxfId="307" priority="391" stopIfTrue="1" operator="equal">
      <formula>"AR"</formula>
    </cfRule>
  </conditionalFormatting>
  <conditionalFormatting sqref="G465">
    <cfRule type="cellIs" dxfId="306" priority="389" stopIfTrue="1" operator="equal">
      <formula>"AR"</formula>
    </cfRule>
  </conditionalFormatting>
  <conditionalFormatting sqref="G463">
    <cfRule type="cellIs" dxfId="305" priority="388" stopIfTrue="1" operator="equal">
      <formula>"AR"</formula>
    </cfRule>
  </conditionalFormatting>
  <conditionalFormatting sqref="G516:G517">
    <cfRule type="cellIs" dxfId="304" priority="385" stopIfTrue="1" operator="equal">
      <formula>"AR"</formula>
    </cfRule>
  </conditionalFormatting>
  <conditionalFormatting sqref="G518:G519">
    <cfRule type="cellIs" dxfId="303" priority="384" stopIfTrue="1" operator="equal">
      <formula>"AR"</formula>
    </cfRule>
  </conditionalFormatting>
  <conditionalFormatting sqref="G520:G522">
    <cfRule type="cellIs" dxfId="302" priority="383" stopIfTrue="1" operator="equal">
      <formula>"AR"</formula>
    </cfRule>
  </conditionalFormatting>
  <conditionalFormatting sqref="G523">
    <cfRule type="cellIs" dxfId="301" priority="382" stopIfTrue="1" operator="equal">
      <formula>"AR"</formula>
    </cfRule>
  </conditionalFormatting>
  <conditionalFormatting sqref="G536">
    <cfRule type="cellIs" dxfId="300" priority="381" stopIfTrue="1" operator="equal">
      <formula>"AR"</formula>
    </cfRule>
  </conditionalFormatting>
  <conditionalFormatting sqref="G550:G551 G553">
    <cfRule type="cellIs" dxfId="299" priority="380" stopIfTrue="1" operator="equal">
      <formula>"AR"</formula>
    </cfRule>
  </conditionalFormatting>
  <conditionalFormatting sqref="G554:G555">
    <cfRule type="cellIs" dxfId="298" priority="379" stopIfTrue="1" operator="equal">
      <formula>"AR"</formula>
    </cfRule>
  </conditionalFormatting>
  <conditionalFormatting sqref="G552">
    <cfRule type="cellIs" dxfId="297" priority="378" stopIfTrue="1" operator="equal">
      <formula>"AR"</formula>
    </cfRule>
  </conditionalFormatting>
  <conditionalFormatting sqref="G558:G559">
    <cfRule type="cellIs" dxfId="296" priority="376" stopIfTrue="1" operator="equal">
      <formula>"AR"</formula>
    </cfRule>
  </conditionalFormatting>
  <conditionalFormatting sqref="G567">
    <cfRule type="cellIs" dxfId="295" priority="375" stopIfTrue="1" operator="equal">
      <formula>"AR"</formula>
    </cfRule>
  </conditionalFormatting>
  <conditionalFormatting sqref="G568">
    <cfRule type="cellIs" dxfId="294" priority="374" stopIfTrue="1" operator="equal">
      <formula>"AR"</formula>
    </cfRule>
  </conditionalFormatting>
  <conditionalFormatting sqref="G570:G572">
    <cfRule type="cellIs" dxfId="293" priority="372" stopIfTrue="1" operator="equal">
      <formula>"AR"</formula>
    </cfRule>
  </conditionalFormatting>
  <conditionalFormatting sqref="G573:G574">
    <cfRule type="cellIs" dxfId="292" priority="371" stopIfTrue="1" operator="equal">
      <formula>"AR"</formula>
    </cfRule>
  </conditionalFormatting>
  <conditionalFormatting sqref="G584">
    <cfRule type="cellIs" dxfId="291" priority="369" stopIfTrue="1" operator="equal">
      <formula>"AR"</formula>
    </cfRule>
  </conditionalFormatting>
  <conditionalFormatting sqref="G588">
    <cfRule type="cellIs" dxfId="290" priority="368" stopIfTrue="1" operator="equal">
      <formula>"AR"</formula>
    </cfRule>
  </conditionalFormatting>
  <conditionalFormatting sqref="G586:G587">
    <cfRule type="cellIs" dxfId="289" priority="367" stopIfTrue="1" operator="equal">
      <formula>"AR"</formula>
    </cfRule>
  </conditionalFormatting>
  <conditionalFormatting sqref="G589">
    <cfRule type="cellIs" dxfId="288" priority="366" stopIfTrue="1" operator="equal">
      <formula>"AR"</formula>
    </cfRule>
  </conditionalFormatting>
  <conditionalFormatting sqref="G590">
    <cfRule type="cellIs" dxfId="287" priority="365" stopIfTrue="1" operator="equal">
      <formula>"AR"</formula>
    </cfRule>
  </conditionalFormatting>
  <conditionalFormatting sqref="G591">
    <cfRule type="cellIs" dxfId="286" priority="364" stopIfTrue="1" operator="equal">
      <formula>"AR"</formula>
    </cfRule>
  </conditionalFormatting>
  <conditionalFormatting sqref="G592:G593">
    <cfRule type="cellIs" dxfId="285" priority="363" stopIfTrue="1" operator="equal">
      <formula>"AR"</formula>
    </cfRule>
  </conditionalFormatting>
  <conditionalFormatting sqref="G594:G595">
    <cfRule type="cellIs" dxfId="284" priority="362" stopIfTrue="1" operator="equal">
      <formula>"AR"</formula>
    </cfRule>
  </conditionalFormatting>
  <conditionalFormatting sqref="G602">
    <cfRule type="cellIs" dxfId="283" priority="361" stopIfTrue="1" operator="equal">
      <formula>"AR"</formula>
    </cfRule>
  </conditionalFormatting>
  <conditionalFormatting sqref="G603">
    <cfRule type="cellIs" dxfId="282" priority="359" stopIfTrue="1" operator="equal">
      <formula>"AR"</formula>
    </cfRule>
  </conditionalFormatting>
  <conditionalFormatting sqref="G604:G605">
    <cfRule type="cellIs" dxfId="281" priority="358" stopIfTrue="1" operator="equal">
      <formula>"AR"</formula>
    </cfRule>
  </conditionalFormatting>
  <conditionalFormatting sqref="G620">
    <cfRule type="cellIs" dxfId="280" priority="357" stopIfTrue="1" operator="equal">
      <formula>"AR"</formula>
    </cfRule>
  </conditionalFormatting>
  <conditionalFormatting sqref="G621">
    <cfRule type="cellIs" dxfId="279" priority="356" stopIfTrue="1" operator="equal">
      <formula>"AR"</formula>
    </cfRule>
  </conditionalFormatting>
  <conditionalFormatting sqref="G618">
    <cfRule type="cellIs" dxfId="278" priority="355" stopIfTrue="1" operator="equal">
      <formula>"AR"</formula>
    </cfRule>
  </conditionalFormatting>
  <conditionalFormatting sqref="G619">
    <cfRule type="cellIs" dxfId="277" priority="354" stopIfTrue="1" operator="equal">
      <formula>"AR"</formula>
    </cfRule>
  </conditionalFormatting>
  <conditionalFormatting sqref="G561">
    <cfRule type="cellIs" dxfId="276" priority="353" stopIfTrue="1" operator="equal">
      <formula>"AR"</formula>
    </cfRule>
  </conditionalFormatting>
  <conditionalFormatting sqref="G562 G566">
    <cfRule type="cellIs" dxfId="275" priority="352" stopIfTrue="1" operator="equal">
      <formula>"AR"</formula>
    </cfRule>
  </conditionalFormatting>
  <conditionalFormatting sqref="G569">
    <cfRule type="cellIs" dxfId="274" priority="351" stopIfTrue="1" operator="equal">
      <formula>"AR"</formula>
    </cfRule>
  </conditionalFormatting>
  <conditionalFormatting sqref="G579:G580">
    <cfRule type="cellIs" dxfId="273" priority="350" stopIfTrue="1" operator="equal">
      <formula>"AR"</formula>
    </cfRule>
  </conditionalFormatting>
  <conditionalFormatting sqref="G581">
    <cfRule type="cellIs" dxfId="272" priority="349" stopIfTrue="1" operator="equal">
      <formula>"AR"</formula>
    </cfRule>
  </conditionalFormatting>
  <conditionalFormatting sqref="G606 G608">
    <cfRule type="cellIs" dxfId="271" priority="348" stopIfTrue="1" operator="equal">
      <formula>"AR"</formula>
    </cfRule>
  </conditionalFormatting>
  <conditionalFormatting sqref="G624:G629">
    <cfRule type="cellIs" dxfId="270" priority="347" stopIfTrue="1" operator="equal">
      <formula>"AR"</formula>
    </cfRule>
  </conditionalFormatting>
  <conditionalFormatting sqref="G630:G637">
    <cfRule type="cellIs" dxfId="269" priority="344" stopIfTrue="1" operator="equal">
      <formula>"AR"</formula>
    </cfRule>
  </conditionalFormatting>
  <conditionalFormatting sqref="G646">
    <cfRule type="cellIs" dxfId="268" priority="341" stopIfTrue="1" operator="equal">
      <formula>"AR"</formula>
    </cfRule>
  </conditionalFormatting>
  <conditionalFormatting sqref="G675">
    <cfRule type="cellIs" dxfId="267" priority="338" stopIfTrue="1" operator="equal">
      <formula>"AR"</formula>
    </cfRule>
  </conditionalFormatting>
  <conditionalFormatting sqref="G685:G686">
    <cfRule type="cellIs" dxfId="266" priority="337" stopIfTrue="1" operator="equal">
      <formula>"AR"</formula>
    </cfRule>
  </conditionalFormatting>
  <conditionalFormatting sqref="G687:G688">
    <cfRule type="cellIs" dxfId="265" priority="336" stopIfTrue="1" operator="equal">
      <formula>"AR"</formula>
    </cfRule>
  </conditionalFormatting>
  <conditionalFormatting sqref="G691:G699">
    <cfRule type="cellIs" dxfId="264" priority="335" stopIfTrue="1" operator="equal">
      <formula>"AR"</formula>
    </cfRule>
  </conditionalFormatting>
  <conditionalFormatting sqref="G707">
    <cfRule type="cellIs" dxfId="263" priority="334" stopIfTrue="1" operator="equal">
      <formula>"AR"</formula>
    </cfRule>
  </conditionalFormatting>
  <conditionalFormatting sqref="G710">
    <cfRule type="cellIs" dxfId="262" priority="333" stopIfTrue="1" operator="equal">
      <formula>"AR"</formula>
    </cfRule>
  </conditionalFormatting>
  <conditionalFormatting sqref="G711">
    <cfRule type="cellIs" dxfId="261" priority="332" stopIfTrue="1" operator="equal">
      <formula>"AR"</formula>
    </cfRule>
  </conditionalFormatting>
  <conditionalFormatting sqref="G718:G719">
    <cfRule type="cellIs" dxfId="260" priority="331" stopIfTrue="1" operator="equal">
      <formula>"AR"</formula>
    </cfRule>
  </conditionalFormatting>
  <conditionalFormatting sqref="G51">
    <cfRule type="cellIs" dxfId="259" priority="330" stopIfTrue="1" operator="equal">
      <formula>"AR"</formula>
    </cfRule>
  </conditionalFormatting>
  <conditionalFormatting sqref="G61:G64">
    <cfRule type="cellIs" dxfId="258" priority="329" stopIfTrue="1" operator="equal">
      <formula>"AR"</formula>
    </cfRule>
  </conditionalFormatting>
  <conditionalFormatting sqref="G59:G60">
    <cfRule type="cellIs" dxfId="257" priority="328" stopIfTrue="1" operator="equal">
      <formula>"AR"</formula>
    </cfRule>
  </conditionalFormatting>
  <conditionalFormatting sqref="G57:G58">
    <cfRule type="cellIs" dxfId="256" priority="327" stopIfTrue="1" operator="equal">
      <formula>"AR"</formula>
    </cfRule>
  </conditionalFormatting>
  <conditionalFormatting sqref="G54 G56">
    <cfRule type="cellIs" dxfId="255" priority="326" stopIfTrue="1" operator="equal">
      <formula>"AR"</formula>
    </cfRule>
  </conditionalFormatting>
  <conditionalFormatting sqref="G55">
    <cfRule type="cellIs" dxfId="254" priority="325" stopIfTrue="1" operator="equal">
      <formula>"AR"</formula>
    </cfRule>
  </conditionalFormatting>
  <conditionalFormatting sqref="G1240">
    <cfRule type="cellIs" dxfId="253" priority="323" stopIfTrue="1" operator="equal">
      <formula>"AR"</formula>
    </cfRule>
  </conditionalFormatting>
  <conditionalFormatting sqref="G1251">
    <cfRule type="cellIs" dxfId="252" priority="322" stopIfTrue="1" operator="equal">
      <formula>"AR"</formula>
    </cfRule>
  </conditionalFormatting>
  <conditionalFormatting sqref="G1264">
    <cfRule type="cellIs" dxfId="251" priority="321" stopIfTrue="1" operator="equal">
      <formula>"AR"</formula>
    </cfRule>
  </conditionalFormatting>
  <conditionalFormatting sqref="G1274">
    <cfRule type="cellIs" dxfId="250" priority="320" stopIfTrue="1" operator="equal">
      <formula>"AR"</formula>
    </cfRule>
  </conditionalFormatting>
  <conditionalFormatting sqref="G1275">
    <cfRule type="cellIs" dxfId="249" priority="319" stopIfTrue="1" operator="equal">
      <formula>"AR"</formula>
    </cfRule>
  </conditionalFormatting>
  <conditionalFormatting sqref="G1281">
    <cfRule type="cellIs" dxfId="248" priority="318" stopIfTrue="1" operator="equal">
      <formula>"AR"</formula>
    </cfRule>
  </conditionalFormatting>
  <conditionalFormatting sqref="G1285">
    <cfRule type="cellIs" dxfId="247" priority="317" stopIfTrue="1" operator="equal">
      <formula>"AR"</formula>
    </cfRule>
  </conditionalFormatting>
  <conditionalFormatting sqref="G1312">
    <cfRule type="cellIs" dxfId="246" priority="312" stopIfTrue="1" operator="equal">
      <formula>"AR"</formula>
    </cfRule>
  </conditionalFormatting>
  <conditionalFormatting sqref="G1294">
    <cfRule type="cellIs" dxfId="245" priority="315" stopIfTrue="1" operator="equal">
      <formula>"AR"</formula>
    </cfRule>
  </conditionalFormatting>
  <conditionalFormatting sqref="G1306:G1307">
    <cfRule type="cellIs" dxfId="244" priority="313" stopIfTrue="1" operator="equal">
      <formula>"AR"</formula>
    </cfRule>
  </conditionalFormatting>
  <conditionalFormatting sqref="G736:G737">
    <cfRule type="cellIs" dxfId="243" priority="310" stopIfTrue="1" operator="equal">
      <formula>"AR"</formula>
    </cfRule>
  </conditionalFormatting>
  <conditionalFormatting sqref="G735">
    <cfRule type="cellIs" dxfId="242" priority="309" stopIfTrue="1" operator="equal">
      <formula>"AR"</formula>
    </cfRule>
  </conditionalFormatting>
  <conditionalFormatting sqref="G733">
    <cfRule type="cellIs" dxfId="241" priority="308" stopIfTrue="1" operator="equal">
      <formula>"AR"</formula>
    </cfRule>
  </conditionalFormatting>
  <conditionalFormatting sqref="G738">
    <cfRule type="cellIs" dxfId="240" priority="307" stopIfTrue="1" operator="equal">
      <formula>"AR"</formula>
    </cfRule>
  </conditionalFormatting>
  <conditionalFormatting sqref="G757">
    <cfRule type="cellIs" dxfId="239" priority="306" stopIfTrue="1" operator="equal">
      <formula>"AR"</formula>
    </cfRule>
  </conditionalFormatting>
  <conditionalFormatting sqref="G756">
    <cfRule type="cellIs" dxfId="238" priority="305" stopIfTrue="1" operator="equal">
      <formula>"AR"</formula>
    </cfRule>
  </conditionalFormatting>
  <conditionalFormatting sqref="G755">
    <cfRule type="cellIs" dxfId="237" priority="304" stopIfTrue="1" operator="equal">
      <formula>"AR"</formula>
    </cfRule>
  </conditionalFormatting>
  <conditionalFormatting sqref="G754">
    <cfRule type="cellIs" dxfId="236" priority="303" stopIfTrue="1" operator="equal">
      <formula>"AR"</formula>
    </cfRule>
  </conditionalFormatting>
  <conditionalFormatting sqref="G753">
    <cfRule type="cellIs" dxfId="235" priority="302" stopIfTrue="1" operator="equal">
      <formula>"AR"</formula>
    </cfRule>
  </conditionalFormatting>
  <conditionalFormatting sqref="G752">
    <cfRule type="cellIs" dxfId="234" priority="301" stopIfTrue="1" operator="equal">
      <formula>"AR"</formula>
    </cfRule>
  </conditionalFormatting>
  <conditionalFormatting sqref="G751">
    <cfRule type="cellIs" dxfId="233" priority="300" stopIfTrue="1" operator="equal">
      <formula>"AR"</formula>
    </cfRule>
  </conditionalFormatting>
  <conditionalFormatting sqref="G760:G761">
    <cfRule type="cellIs" dxfId="232" priority="299" stopIfTrue="1" operator="equal">
      <formula>"AR"</formula>
    </cfRule>
  </conditionalFormatting>
  <conditionalFormatting sqref="G762:G763">
    <cfRule type="cellIs" dxfId="231" priority="298" stopIfTrue="1" operator="equal">
      <formula>"AR"</formula>
    </cfRule>
  </conditionalFormatting>
  <conditionalFormatting sqref="G765:G766">
    <cfRule type="cellIs" dxfId="230" priority="292" stopIfTrue="1" operator="equal">
      <formula>"AR"</formula>
    </cfRule>
  </conditionalFormatting>
  <conditionalFormatting sqref="G764">
    <cfRule type="cellIs" dxfId="229" priority="291" stopIfTrue="1" operator="equal">
      <formula>"AR"</formula>
    </cfRule>
  </conditionalFormatting>
  <conditionalFormatting sqref="G784">
    <cfRule type="cellIs" dxfId="228" priority="289" stopIfTrue="1" operator="equal">
      <formula>"AR"</formula>
    </cfRule>
  </conditionalFormatting>
  <conditionalFormatting sqref="G794:G796">
    <cfRule type="cellIs" dxfId="227" priority="288" stopIfTrue="1" operator="equal">
      <formula>"AR"</formula>
    </cfRule>
  </conditionalFormatting>
  <conditionalFormatting sqref="G820:G822">
    <cfRule type="cellIs" dxfId="226" priority="287" stopIfTrue="1" operator="equal">
      <formula>"AR"</formula>
    </cfRule>
  </conditionalFormatting>
  <conditionalFormatting sqref="G819">
    <cfRule type="cellIs" dxfId="225" priority="286" stopIfTrue="1" operator="equal">
      <formula>"AR"</formula>
    </cfRule>
  </conditionalFormatting>
  <conditionalFormatting sqref="G824:G825 G831:G835">
    <cfRule type="cellIs" dxfId="224" priority="285" stopIfTrue="1" operator="equal">
      <formula>"AR"</formula>
    </cfRule>
  </conditionalFormatting>
  <conditionalFormatting sqref="G828:G830">
    <cfRule type="cellIs" dxfId="223" priority="284" stopIfTrue="1" operator="equal">
      <formula>"AR"</formula>
    </cfRule>
  </conditionalFormatting>
  <conditionalFormatting sqref="G827">
    <cfRule type="cellIs" dxfId="222" priority="283" stopIfTrue="1" operator="equal">
      <formula>"AR"</formula>
    </cfRule>
  </conditionalFormatting>
  <conditionalFormatting sqref="G826">
    <cfRule type="cellIs" dxfId="221" priority="282" stopIfTrue="1" operator="equal">
      <formula>"AR"</formula>
    </cfRule>
  </conditionalFormatting>
  <conditionalFormatting sqref="G846">
    <cfRule type="cellIs" dxfId="220" priority="281" stopIfTrue="1" operator="equal">
      <formula>"AR"</formula>
    </cfRule>
  </conditionalFormatting>
  <conditionalFormatting sqref="G844">
    <cfRule type="cellIs" dxfId="219" priority="279" stopIfTrue="1" operator="equal">
      <formula>"AR"</formula>
    </cfRule>
  </conditionalFormatting>
  <conditionalFormatting sqref="G843">
    <cfRule type="cellIs" dxfId="218" priority="278" stopIfTrue="1" operator="equal">
      <formula>"AR"</formula>
    </cfRule>
  </conditionalFormatting>
  <conditionalFormatting sqref="G842">
    <cfRule type="cellIs" dxfId="217" priority="277" stopIfTrue="1" operator="equal">
      <formula>"AR"</formula>
    </cfRule>
  </conditionalFormatting>
  <conditionalFormatting sqref="G841">
    <cfRule type="cellIs" dxfId="216" priority="276" stopIfTrue="1" operator="equal">
      <formula>"AR"</formula>
    </cfRule>
  </conditionalFormatting>
  <conditionalFormatting sqref="G838">
    <cfRule type="cellIs" dxfId="215" priority="275" stopIfTrue="1" operator="equal">
      <formula>"AR"</formula>
    </cfRule>
  </conditionalFormatting>
  <conditionalFormatting sqref="G840">
    <cfRule type="cellIs" dxfId="214" priority="274" stopIfTrue="1" operator="equal">
      <formula>"AR"</formula>
    </cfRule>
  </conditionalFormatting>
  <conditionalFormatting sqref="G839">
    <cfRule type="cellIs" dxfId="213" priority="273" stopIfTrue="1" operator="equal">
      <formula>"AR"</formula>
    </cfRule>
  </conditionalFormatting>
  <conditionalFormatting sqref="G852:G853">
    <cfRule type="cellIs" dxfId="212" priority="272" stopIfTrue="1" operator="equal">
      <formula>"AR"</formula>
    </cfRule>
  </conditionalFormatting>
  <conditionalFormatting sqref="G855">
    <cfRule type="cellIs" dxfId="211" priority="271" stopIfTrue="1" operator="equal">
      <formula>"AR"</formula>
    </cfRule>
  </conditionalFormatting>
  <conditionalFormatting sqref="G869">
    <cfRule type="cellIs" dxfId="210" priority="265" stopIfTrue="1" operator="equal">
      <formula>"AR"</formula>
    </cfRule>
  </conditionalFormatting>
  <conditionalFormatting sqref="G892:G893">
    <cfRule type="cellIs" dxfId="209" priority="262" stopIfTrue="1" operator="equal">
      <formula>"AR"</formula>
    </cfRule>
  </conditionalFormatting>
  <conditionalFormatting sqref="G886">
    <cfRule type="cellIs" dxfId="208" priority="263" stopIfTrue="1" operator="equal">
      <formula>"AR"</formula>
    </cfRule>
  </conditionalFormatting>
  <conditionalFormatting sqref="G904:G905">
    <cfRule type="cellIs" dxfId="207" priority="260" stopIfTrue="1" operator="equal">
      <formula>"AR"</formula>
    </cfRule>
  </conditionalFormatting>
  <conditionalFormatting sqref="G902:G903">
    <cfRule type="cellIs" dxfId="206" priority="259" stopIfTrue="1" operator="equal">
      <formula>"AR"</formula>
    </cfRule>
  </conditionalFormatting>
  <conditionalFormatting sqref="G900">
    <cfRule type="cellIs" dxfId="205" priority="258" stopIfTrue="1" operator="equal">
      <formula>"AR"</formula>
    </cfRule>
  </conditionalFormatting>
  <conditionalFormatting sqref="G906">
    <cfRule type="cellIs" dxfId="204" priority="257" stopIfTrue="1" operator="equal">
      <formula>"AR"</formula>
    </cfRule>
  </conditionalFormatting>
  <conditionalFormatting sqref="G914">
    <cfRule type="cellIs" dxfId="203" priority="254" stopIfTrue="1" operator="equal">
      <formula>"AR"</formula>
    </cfRule>
  </conditionalFormatting>
  <conditionalFormatting sqref="G916">
    <cfRule type="cellIs" dxfId="202" priority="253" stopIfTrue="1" operator="equal">
      <formula>"AR"</formula>
    </cfRule>
  </conditionalFormatting>
  <conditionalFormatting sqref="G919">
    <cfRule type="cellIs" dxfId="201" priority="252" stopIfTrue="1" operator="equal">
      <formula>"AR"</formula>
    </cfRule>
  </conditionalFormatting>
  <conditionalFormatting sqref="G936:G938">
    <cfRule type="cellIs" dxfId="200" priority="251" stopIfTrue="1" operator="equal">
      <formula>"AR"</formula>
    </cfRule>
  </conditionalFormatting>
  <conditionalFormatting sqref="G944:G952">
    <cfRule type="cellIs" dxfId="199" priority="250" stopIfTrue="1" operator="equal">
      <formula>"AR"</formula>
    </cfRule>
  </conditionalFormatting>
  <conditionalFormatting sqref="G943">
    <cfRule type="cellIs" dxfId="198" priority="249" stopIfTrue="1" operator="equal">
      <formula>"AR"</formula>
    </cfRule>
  </conditionalFormatting>
  <conditionalFormatting sqref="G984">
    <cfRule type="cellIs" dxfId="197" priority="247" stopIfTrue="1" operator="equal">
      <formula>"AR"</formula>
    </cfRule>
  </conditionalFormatting>
  <conditionalFormatting sqref="G981:G983">
    <cfRule type="cellIs" dxfId="196" priority="248" stopIfTrue="1" operator="equal">
      <formula>"AR"</formula>
    </cfRule>
  </conditionalFormatting>
  <conditionalFormatting sqref="G1010:G1011">
    <cfRule type="cellIs" dxfId="195" priority="245" stopIfTrue="1" operator="equal">
      <formula>"AR"</formula>
    </cfRule>
  </conditionalFormatting>
  <conditionalFormatting sqref="G1037:G1038">
    <cfRule type="cellIs" dxfId="194" priority="243" stopIfTrue="1" operator="equal">
      <formula>"AR"</formula>
    </cfRule>
  </conditionalFormatting>
  <conditionalFormatting sqref="G1042:G1049 G1052">
    <cfRule type="cellIs" dxfId="193" priority="242" stopIfTrue="1" operator="equal">
      <formula>"AR"</formula>
    </cfRule>
  </conditionalFormatting>
  <conditionalFormatting sqref="G1092">
    <cfRule type="cellIs" dxfId="192" priority="238" stopIfTrue="1" operator="equal">
      <formula>"AR"</formula>
    </cfRule>
  </conditionalFormatting>
  <conditionalFormatting sqref="G1080">
    <cfRule type="cellIs" dxfId="191" priority="239" stopIfTrue="1" operator="equal">
      <formula>"AR"</formula>
    </cfRule>
  </conditionalFormatting>
  <conditionalFormatting sqref="G1112">
    <cfRule type="cellIs" dxfId="190" priority="236" stopIfTrue="1" operator="equal">
      <formula>"AR"</formula>
    </cfRule>
  </conditionalFormatting>
  <conditionalFormatting sqref="G1097:G1103">
    <cfRule type="cellIs" dxfId="189" priority="237" stopIfTrue="1" operator="equal">
      <formula>"AR"</formula>
    </cfRule>
  </conditionalFormatting>
  <conditionalFormatting sqref="G1146:G1147">
    <cfRule type="cellIs" dxfId="188" priority="235" stopIfTrue="1" operator="equal">
      <formula>"AR"</formula>
    </cfRule>
  </conditionalFormatting>
  <conditionalFormatting sqref="G1160:G1162 G1165">
    <cfRule type="cellIs" dxfId="187" priority="234" stopIfTrue="1" operator="equal">
      <formula>"AR"</formula>
    </cfRule>
  </conditionalFormatting>
  <conditionalFormatting sqref="G109">
    <cfRule type="cellIs" dxfId="186" priority="233" stopIfTrue="1" operator="equal">
      <formula>"AR"</formula>
    </cfRule>
  </conditionalFormatting>
  <conditionalFormatting sqref="G110:G111">
    <cfRule type="cellIs" dxfId="185" priority="232" stopIfTrue="1" operator="equal">
      <formula>"AR"</formula>
    </cfRule>
  </conditionalFormatting>
  <conditionalFormatting sqref="G115:G118">
    <cfRule type="cellIs" dxfId="184" priority="229" stopIfTrue="1" operator="equal">
      <formula>"AR"</formula>
    </cfRule>
  </conditionalFormatting>
  <conditionalFormatting sqref="G119">
    <cfRule type="cellIs" dxfId="183" priority="228" stopIfTrue="1" operator="equal">
      <formula>"AR"</formula>
    </cfRule>
  </conditionalFormatting>
  <conditionalFormatting sqref="G1319">
    <cfRule type="cellIs" dxfId="182" priority="226" stopIfTrue="1" operator="equal">
      <formula>"AR"</formula>
    </cfRule>
  </conditionalFormatting>
  <conditionalFormatting sqref="G1327">
    <cfRule type="cellIs" dxfId="181" priority="225" stopIfTrue="1" operator="equal">
      <formula>"AR"</formula>
    </cfRule>
  </conditionalFormatting>
  <conditionalFormatting sqref="G1332:G1334 G1336:G1340">
    <cfRule type="cellIs" dxfId="180" priority="224" stopIfTrue="1" operator="equal">
      <formula>"AR"</formula>
    </cfRule>
  </conditionalFormatting>
  <conditionalFormatting sqref="G1335">
    <cfRule type="cellIs" dxfId="179" priority="223" stopIfTrue="1" operator="equal">
      <formula>"AR"</formula>
    </cfRule>
  </conditionalFormatting>
  <conditionalFormatting sqref="G1341">
    <cfRule type="cellIs" dxfId="178" priority="222" stopIfTrue="1" operator="equal">
      <formula>"AR"</formula>
    </cfRule>
  </conditionalFormatting>
  <conditionalFormatting sqref="G1344:G1350">
    <cfRule type="cellIs" dxfId="177" priority="221" stopIfTrue="1" operator="equal">
      <formula>"AR"</formula>
    </cfRule>
  </conditionalFormatting>
  <conditionalFormatting sqref="G1359">
    <cfRule type="cellIs" dxfId="176" priority="219" stopIfTrue="1" operator="equal">
      <formula>"AR"</formula>
    </cfRule>
  </conditionalFormatting>
  <conditionalFormatting sqref="G1366:G1367">
    <cfRule type="cellIs" dxfId="175" priority="218" stopIfTrue="1" operator="equal">
      <formula>"AR"</formula>
    </cfRule>
  </conditionalFormatting>
  <conditionalFormatting sqref="G176:G188">
    <cfRule type="cellIs" dxfId="174" priority="217" stopIfTrue="1" operator="equal">
      <formula>"AR"</formula>
    </cfRule>
  </conditionalFormatting>
  <conditionalFormatting sqref="G163">
    <cfRule type="cellIs" dxfId="173" priority="216" stopIfTrue="1" operator="equal">
      <formula>"AR"</formula>
    </cfRule>
  </conditionalFormatting>
  <conditionalFormatting sqref="G164:G175">
    <cfRule type="cellIs" dxfId="172" priority="215" stopIfTrue="1" operator="equal">
      <formula>"AR"</formula>
    </cfRule>
  </conditionalFormatting>
  <conditionalFormatting sqref="G189:G191 G193:G203">
    <cfRule type="cellIs" dxfId="171" priority="214" stopIfTrue="1" operator="equal">
      <formula>"AR"</formula>
    </cfRule>
  </conditionalFormatting>
  <conditionalFormatting sqref="G192">
    <cfRule type="cellIs" dxfId="170" priority="213" stopIfTrue="1" operator="equal">
      <formula>"AR"</formula>
    </cfRule>
  </conditionalFormatting>
  <conditionalFormatting sqref="G210">
    <cfRule type="cellIs" dxfId="169" priority="212" stopIfTrue="1" operator="equal">
      <formula>"AR"</formula>
    </cfRule>
  </conditionalFormatting>
  <conditionalFormatting sqref="G218:G219">
    <cfRule type="cellIs" dxfId="168" priority="210" stopIfTrue="1" operator="equal">
      <formula>"AR"</formula>
    </cfRule>
  </conditionalFormatting>
  <conditionalFormatting sqref="G226">
    <cfRule type="cellIs" dxfId="167" priority="207" stopIfTrue="1" operator="equal">
      <formula>"AR"</formula>
    </cfRule>
  </conditionalFormatting>
  <conditionalFormatting sqref="G236:G244">
    <cfRule type="cellIs" dxfId="166" priority="206" stopIfTrue="1" operator="equal">
      <formula>"AR"</formula>
    </cfRule>
  </conditionalFormatting>
  <conditionalFormatting sqref="G245">
    <cfRule type="cellIs" dxfId="165" priority="204" stopIfTrue="1" operator="equal">
      <formula>"AR"</formula>
    </cfRule>
  </conditionalFormatting>
  <conditionalFormatting sqref="G246">
    <cfRule type="cellIs" dxfId="164" priority="205" stopIfTrue="1" operator="equal">
      <formula>"AR"</formula>
    </cfRule>
  </conditionalFormatting>
  <conditionalFormatting sqref="G1396">
    <cfRule type="cellIs" dxfId="163" priority="203" stopIfTrue="1" operator="equal">
      <formula>"AR"</formula>
    </cfRule>
  </conditionalFormatting>
  <conditionalFormatting sqref="G1410:G1411">
    <cfRule type="cellIs" dxfId="162" priority="202" stopIfTrue="1" operator="equal">
      <formula>"AR"</formula>
    </cfRule>
  </conditionalFormatting>
  <conditionalFormatting sqref="G1414:G1416">
    <cfRule type="cellIs" dxfId="161" priority="201" stopIfTrue="1" operator="equal">
      <formula>"AR"</formula>
    </cfRule>
  </conditionalFormatting>
  <conditionalFormatting sqref="G1417:G1418">
    <cfRule type="cellIs" dxfId="160" priority="200" stopIfTrue="1" operator="equal">
      <formula>"AR"</formula>
    </cfRule>
  </conditionalFormatting>
  <conditionalFormatting sqref="G1427:G1428">
    <cfRule type="cellIs" dxfId="159" priority="198" stopIfTrue="1" operator="equal">
      <formula>"AR"</formula>
    </cfRule>
  </conditionalFormatting>
  <conditionalFormatting sqref="G1421:G1422">
    <cfRule type="cellIs" dxfId="158" priority="197" stopIfTrue="1" operator="equal">
      <formula>"AR"</formula>
    </cfRule>
  </conditionalFormatting>
  <conditionalFormatting sqref="G1425:G1426">
    <cfRule type="cellIs" dxfId="157" priority="195" stopIfTrue="1" operator="equal">
      <formula>"AR"</formula>
    </cfRule>
  </conditionalFormatting>
  <conditionalFormatting sqref="G1419:G1420">
    <cfRule type="cellIs" dxfId="156" priority="196" stopIfTrue="1" operator="equal">
      <formula>"AR"</formula>
    </cfRule>
  </conditionalFormatting>
  <conditionalFormatting sqref="G1429:G1430">
    <cfRule type="cellIs" dxfId="155" priority="194" stopIfTrue="1" operator="equal">
      <formula>"AR"</formula>
    </cfRule>
  </conditionalFormatting>
  <conditionalFormatting sqref="G1423:G1424">
    <cfRule type="cellIs" dxfId="154" priority="193" stopIfTrue="1" operator="equal">
      <formula>"AR"</formula>
    </cfRule>
  </conditionalFormatting>
  <conditionalFormatting sqref="G1431:G1433">
    <cfRule type="cellIs" dxfId="153" priority="192" stopIfTrue="1" operator="equal">
      <formula>"AR"</formula>
    </cfRule>
  </conditionalFormatting>
  <conditionalFormatting sqref="G1438:G1439">
    <cfRule type="cellIs" dxfId="152" priority="191" stopIfTrue="1" operator="equal">
      <formula>"AR"</formula>
    </cfRule>
  </conditionalFormatting>
  <conditionalFormatting sqref="G1454">
    <cfRule type="cellIs" dxfId="151" priority="190" stopIfTrue="1" operator="equal">
      <formula>"AR"</formula>
    </cfRule>
  </conditionalFormatting>
  <conditionalFormatting sqref="G1412:G1413">
    <cfRule type="cellIs" dxfId="150" priority="189" stopIfTrue="1" operator="equal">
      <formula>"AR"</formula>
    </cfRule>
  </conditionalFormatting>
  <conditionalFormatting sqref="G1434">
    <cfRule type="cellIs" dxfId="149" priority="188" stopIfTrue="1" operator="equal">
      <formula>"AR"</formula>
    </cfRule>
  </conditionalFormatting>
  <conditionalFormatting sqref="G260:G261 G267:G269">
    <cfRule type="cellIs" dxfId="148" priority="187" stopIfTrue="1" operator="equal">
      <formula>"AR"</formula>
    </cfRule>
  </conditionalFormatting>
  <conditionalFormatting sqref="G274:G276">
    <cfRule type="cellIs" dxfId="147" priority="186" stopIfTrue="1" operator="equal">
      <formula>"AR"</formula>
    </cfRule>
  </conditionalFormatting>
  <conditionalFormatting sqref="G278">
    <cfRule type="cellIs" dxfId="146" priority="185" stopIfTrue="1" operator="equal">
      <formula>"AR"</formula>
    </cfRule>
  </conditionalFormatting>
  <conditionalFormatting sqref="G262:G264 G266">
    <cfRule type="cellIs" dxfId="145" priority="184" stopIfTrue="1" operator="equal">
      <formula>"AR"</formula>
    </cfRule>
  </conditionalFormatting>
  <conditionalFormatting sqref="G1473:G1479 G1481">
    <cfRule type="cellIs" dxfId="144" priority="182" stopIfTrue="1" operator="equal">
      <formula>"AR"</formula>
    </cfRule>
  </conditionalFormatting>
  <conditionalFormatting sqref="G1471:G1472">
    <cfRule type="cellIs" dxfId="143" priority="181" stopIfTrue="1" operator="equal">
      <formula>"AR"</formula>
    </cfRule>
  </conditionalFormatting>
  <conditionalFormatting sqref="G1480">
    <cfRule type="cellIs" dxfId="142" priority="179" stopIfTrue="1" operator="equal">
      <formula>"AR"</formula>
    </cfRule>
  </conditionalFormatting>
  <conditionalFormatting sqref="G1484:G1487 G1489:G1493">
    <cfRule type="cellIs" dxfId="141" priority="177" stopIfTrue="1" operator="equal">
      <formula>"AR"</formula>
    </cfRule>
  </conditionalFormatting>
  <conditionalFormatting sqref="G1488">
    <cfRule type="cellIs" dxfId="140" priority="176" stopIfTrue="1" operator="equal">
      <formula>"AR"</formula>
    </cfRule>
  </conditionalFormatting>
  <conditionalFormatting sqref="G1495">
    <cfRule type="cellIs" dxfId="139" priority="175" stopIfTrue="1" operator="equal">
      <formula>"AR"</formula>
    </cfRule>
  </conditionalFormatting>
  <conditionalFormatting sqref="G297">
    <cfRule type="cellIs" dxfId="138" priority="174" stopIfTrue="1" operator="equal">
      <formula>"AR"</formula>
    </cfRule>
  </conditionalFormatting>
  <conditionalFormatting sqref="G295">
    <cfRule type="cellIs" dxfId="137" priority="173" stopIfTrue="1" operator="equal">
      <formula>"AR"</formula>
    </cfRule>
  </conditionalFormatting>
  <conditionalFormatting sqref="G306:G309 G315 G311">
    <cfRule type="cellIs" dxfId="136" priority="171" stopIfTrue="1" operator="equal">
      <formula>"AR"</formula>
    </cfRule>
  </conditionalFormatting>
  <conditionalFormatting sqref="G310">
    <cfRule type="cellIs" dxfId="135" priority="169" stopIfTrue="1" operator="equal">
      <formula>"AR"</formula>
    </cfRule>
  </conditionalFormatting>
  <conditionalFormatting sqref="G398">
    <cfRule type="cellIs" dxfId="134" priority="167" stopIfTrue="1" operator="equal">
      <formula>"AR"</formula>
    </cfRule>
  </conditionalFormatting>
  <conditionalFormatting sqref="G1500">
    <cfRule type="cellIs" dxfId="133" priority="165" stopIfTrue="1" operator="equal">
      <formula>"AR"</formula>
    </cfRule>
  </conditionalFormatting>
  <conditionalFormatting sqref="G1164">
    <cfRule type="cellIs" dxfId="132" priority="164" stopIfTrue="1" operator="equal">
      <formula>"AR"</formula>
    </cfRule>
  </conditionalFormatting>
  <conditionalFormatting sqref="G143">
    <cfRule type="cellIs" dxfId="131" priority="163" stopIfTrue="1" operator="equal">
      <formula>"AR"</formula>
    </cfRule>
  </conditionalFormatting>
  <conditionalFormatting sqref="G211:G212">
    <cfRule type="cellIs" dxfId="130" priority="162" stopIfTrue="1" operator="equal">
      <formula>"AR"</formula>
    </cfRule>
  </conditionalFormatting>
  <conditionalFormatting sqref="G224:G225">
    <cfRule type="cellIs" dxfId="129" priority="161" stopIfTrue="1" operator="equal">
      <formula>"AR"</formula>
    </cfRule>
  </conditionalFormatting>
  <conditionalFormatting sqref="G270:G272">
    <cfRule type="cellIs" dxfId="128" priority="160" stopIfTrue="1" operator="equal">
      <formula>"AR"</formula>
    </cfRule>
  </conditionalFormatting>
  <conditionalFormatting sqref="G379:G393">
    <cfRule type="cellIs" dxfId="127" priority="157" stopIfTrue="1" operator="equal">
      <formula>"AR"</formula>
    </cfRule>
  </conditionalFormatting>
  <conditionalFormatting sqref="G411:G416">
    <cfRule type="cellIs" dxfId="126" priority="156" stopIfTrue="1" operator="equal">
      <formula>"AR"</formula>
    </cfRule>
  </conditionalFormatting>
  <conditionalFormatting sqref="G460 G462">
    <cfRule type="cellIs" dxfId="125" priority="155" stopIfTrue="1" operator="equal">
      <formula>"AR"</formula>
    </cfRule>
  </conditionalFormatting>
  <conditionalFormatting sqref="G464">
    <cfRule type="cellIs" dxfId="124" priority="154" stopIfTrue="1" operator="equal">
      <formula>"AR"</formula>
    </cfRule>
  </conditionalFormatting>
  <conditionalFormatting sqref="G65 G70:G71 G73:G80 G68">
    <cfRule type="cellIs" dxfId="123" priority="153" stopIfTrue="1" operator="equal">
      <formula>"AR"</formula>
    </cfRule>
  </conditionalFormatting>
  <conditionalFormatting sqref="G114">
    <cfRule type="cellIs" dxfId="122" priority="152" stopIfTrue="1" operator="equal">
      <formula>"AR"</formula>
    </cfRule>
  </conditionalFormatting>
  <conditionalFormatting sqref="G112">
    <cfRule type="cellIs" dxfId="121" priority="151" stopIfTrue="1" operator="equal">
      <formula>"AR"</formula>
    </cfRule>
  </conditionalFormatting>
  <conditionalFormatting sqref="G113">
    <cfRule type="cellIs" dxfId="120" priority="150" stopIfTrue="1" operator="equal">
      <formula>"AR"</formula>
    </cfRule>
  </conditionalFormatting>
  <conditionalFormatting sqref="G277">
    <cfRule type="cellIs" dxfId="119" priority="149" stopIfTrue="1" operator="equal">
      <formula>"AR"</formula>
    </cfRule>
  </conditionalFormatting>
  <conditionalFormatting sqref="G294">
    <cfRule type="cellIs" dxfId="118" priority="148" stopIfTrue="1" operator="equal">
      <formula>"AR"</formula>
    </cfRule>
  </conditionalFormatting>
  <conditionalFormatting sqref="G365">
    <cfRule type="cellIs" dxfId="117" priority="147" stopIfTrue="1" operator="equal">
      <formula>"AR"</formula>
    </cfRule>
  </conditionalFormatting>
  <conditionalFormatting sqref="G366">
    <cfRule type="cellIs" dxfId="116" priority="146" stopIfTrue="1" operator="equal">
      <formula>"AR"</formula>
    </cfRule>
  </conditionalFormatting>
  <conditionalFormatting sqref="G265">
    <cfRule type="cellIs" dxfId="115" priority="144" stopIfTrue="1" operator="equal">
      <formula>"AR"</formula>
    </cfRule>
  </conditionalFormatting>
  <conditionalFormatting sqref="G448:G450 G453">
    <cfRule type="cellIs" dxfId="114" priority="143" stopIfTrue="1" operator="equal">
      <formula>"AR"</formula>
    </cfRule>
  </conditionalFormatting>
  <conditionalFormatting sqref="G452">
    <cfRule type="cellIs" dxfId="113" priority="142" stopIfTrue="1" operator="equal">
      <formula>"AR"</formula>
    </cfRule>
  </conditionalFormatting>
  <conditionalFormatting sqref="G451">
    <cfRule type="cellIs" dxfId="112" priority="141" stopIfTrue="1" operator="equal">
      <formula>"AR"</formula>
    </cfRule>
  </conditionalFormatting>
  <conditionalFormatting sqref="G457">
    <cfRule type="cellIs" dxfId="111" priority="140" stopIfTrue="1" operator="equal">
      <formula>"AR"</formula>
    </cfRule>
  </conditionalFormatting>
  <conditionalFormatting sqref="G437">
    <cfRule type="cellIs" dxfId="110" priority="139" stopIfTrue="1" operator="equal">
      <formula>"AR"</formula>
    </cfRule>
  </conditionalFormatting>
  <conditionalFormatting sqref="G438">
    <cfRule type="cellIs" dxfId="109" priority="138" stopIfTrue="1" operator="equal">
      <formula>"AR"</formula>
    </cfRule>
  </conditionalFormatting>
  <conditionalFormatting sqref="G439">
    <cfRule type="cellIs" dxfId="108" priority="137" stopIfTrue="1" operator="equal">
      <formula>"AR"</formula>
    </cfRule>
  </conditionalFormatting>
  <conditionalFormatting sqref="G440:G441">
    <cfRule type="cellIs" dxfId="107" priority="136" stopIfTrue="1" operator="equal">
      <formula>"AR"</formula>
    </cfRule>
  </conditionalFormatting>
  <conditionalFormatting sqref="G442">
    <cfRule type="cellIs" dxfId="106" priority="135" stopIfTrue="1" operator="equal">
      <formula>"AR"</formula>
    </cfRule>
  </conditionalFormatting>
  <conditionalFormatting sqref="G461">
    <cfRule type="cellIs" dxfId="105" priority="134" stopIfTrue="1" operator="equal">
      <formula>"AR"</formula>
    </cfRule>
  </conditionalFormatting>
  <conditionalFormatting sqref="G501">
    <cfRule type="cellIs" dxfId="104" priority="133" stopIfTrue="1" operator="equal">
      <formula>"AR"</formula>
    </cfRule>
  </conditionalFormatting>
  <conditionalFormatting sqref="G560">
    <cfRule type="cellIs" dxfId="103" priority="132" stopIfTrue="1" operator="equal">
      <formula>"AR"</formula>
    </cfRule>
  </conditionalFormatting>
  <conditionalFormatting sqref="G563">
    <cfRule type="cellIs" dxfId="102" priority="131" stopIfTrue="1" operator="equal">
      <formula>"AR"</formula>
    </cfRule>
  </conditionalFormatting>
  <conditionalFormatting sqref="G564:G565">
    <cfRule type="cellIs" dxfId="101" priority="130" stopIfTrue="1" operator="equal">
      <formula>"AR"</formula>
    </cfRule>
  </conditionalFormatting>
  <conditionalFormatting sqref="G578">
    <cfRule type="cellIs" dxfId="100" priority="129" stopIfTrue="1" operator="equal">
      <formula>"AR"</formula>
    </cfRule>
  </conditionalFormatting>
  <conditionalFormatting sqref="G585">
    <cfRule type="cellIs" dxfId="99" priority="128" stopIfTrue="1" operator="equal">
      <formula>"AR"</formula>
    </cfRule>
  </conditionalFormatting>
  <conditionalFormatting sqref="G607">
    <cfRule type="cellIs" dxfId="98" priority="127" stopIfTrue="1" operator="equal">
      <formula>"AR"</formula>
    </cfRule>
  </conditionalFormatting>
  <conditionalFormatting sqref="G647:G651">
    <cfRule type="cellIs" dxfId="97" priority="126" stopIfTrue="1" operator="equal">
      <formula>"AR"</formula>
    </cfRule>
  </conditionalFormatting>
  <conditionalFormatting sqref="G658">
    <cfRule type="cellIs" dxfId="96" priority="125" stopIfTrue="1" operator="equal">
      <formula>"AR"</formula>
    </cfRule>
  </conditionalFormatting>
  <conditionalFormatting sqref="G684">
    <cfRule type="cellIs" dxfId="95" priority="124" stopIfTrue="1" operator="equal">
      <formula>"AR"</formula>
    </cfRule>
  </conditionalFormatting>
  <conditionalFormatting sqref="G701">
    <cfRule type="cellIs" dxfId="94" priority="123" stopIfTrue="1" operator="equal">
      <formula>"AR"</formula>
    </cfRule>
  </conditionalFormatting>
  <conditionalFormatting sqref="G712">
    <cfRule type="cellIs" dxfId="93" priority="122" stopIfTrue="1" operator="equal">
      <formula>"AR"</formula>
    </cfRule>
  </conditionalFormatting>
  <conditionalFormatting sqref="G823">
    <cfRule type="cellIs" dxfId="92" priority="121" stopIfTrue="1" operator="equal">
      <formula>"AR"</formula>
    </cfRule>
  </conditionalFormatting>
  <conditionalFormatting sqref="G875:G877 G880">
    <cfRule type="cellIs" dxfId="91" priority="119" stopIfTrue="1" operator="equal">
      <formula>"AR"</formula>
    </cfRule>
  </conditionalFormatting>
  <conditionalFormatting sqref="G913">
    <cfRule type="cellIs" dxfId="90" priority="116" stopIfTrue="1" operator="equal">
      <formula>"AR"</formula>
    </cfRule>
  </conditionalFormatting>
  <conditionalFormatting sqref="G901">
    <cfRule type="cellIs" dxfId="89" priority="118" stopIfTrue="1" operator="equal">
      <formula>"AR"</formula>
    </cfRule>
  </conditionalFormatting>
  <conditionalFormatting sqref="G910:G912">
    <cfRule type="cellIs" dxfId="88" priority="117" stopIfTrue="1" operator="equal">
      <formula>"AR"</formula>
    </cfRule>
  </conditionalFormatting>
  <conditionalFormatting sqref="G971">
    <cfRule type="cellIs" dxfId="87" priority="115" stopIfTrue="1" operator="equal">
      <formula>"AR"</formula>
    </cfRule>
  </conditionalFormatting>
  <conditionalFormatting sqref="G972">
    <cfRule type="cellIs" dxfId="86" priority="114" stopIfTrue="1" operator="equal">
      <formula>"AR"</formula>
    </cfRule>
  </conditionalFormatting>
  <conditionalFormatting sqref="G973">
    <cfRule type="cellIs" dxfId="85" priority="113" stopIfTrue="1" operator="equal">
      <formula>"AR"</formula>
    </cfRule>
  </conditionalFormatting>
  <conditionalFormatting sqref="G974">
    <cfRule type="cellIs" dxfId="84" priority="112" stopIfTrue="1" operator="equal">
      <formula>"AR"</formula>
    </cfRule>
  </conditionalFormatting>
  <conditionalFormatting sqref="G975">
    <cfRule type="cellIs" dxfId="83" priority="111" stopIfTrue="1" operator="equal">
      <formula>"AR"</formula>
    </cfRule>
  </conditionalFormatting>
  <conditionalFormatting sqref="G996">
    <cfRule type="cellIs" dxfId="82" priority="110" stopIfTrue="1" operator="equal">
      <formula>"AR"</formula>
    </cfRule>
  </conditionalFormatting>
  <conditionalFormatting sqref="G1002:G1003">
    <cfRule type="cellIs" dxfId="81" priority="109" stopIfTrue="1" operator="equal">
      <formula>"AR"</formula>
    </cfRule>
  </conditionalFormatting>
  <conditionalFormatting sqref="G1004:G1007">
    <cfRule type="cellIs" dxfId="80" priority="108" stopIfTrue="1" operator="equal">
      <formula>"AR"</formula>
    </cfRule>
  </conditionalFormatting>
  <conditionalFormatting sqref="G1024:G1025">
    <cfRule type="cellIs" dxfId="79" priority="107" stopIfTrue="1" operator="equal">
      <formula>"AR"</formula>
    </cfRule>
  </conditionalFormatting>
  <conditionalFormatting sqref="G1026:G1028">
    <cfRule type="cellIs" dxfId="78" priority="106" stopIfTrue="1" operator="equal">
      <formula>"AR"</formula>
    </cfRule>
  </conditionalFormatting>
  <conditionalFormatting sqref="G1088">
    <cfRule type="cellIs" dxfId="77" priority="105" stopIfTrue="1" operator="equal">
      <formula>"AR"</formula>
    </cfRule>
  </conditionalFormatting>
  <conditionalFormatting sqref="G1089">
    <cfRule type="cellIs" dxfId="76" priority="104" stopIfTrue="1" operator="equal">
      <formula>"AR"</formula>
    </cfRule>
  </conditionalFormatting>
  <conditionalFormatting sqref="G1039:G1041">
    <cfRule type="cellIs" dxfId="75" priority="103" stopIfTrue="1" operator="equal">
      <formula>"AR"</formula>
    </cfRule>
  </conditionalFormatting>
  <conditionalFormatting sqref="G1069">
    <cfRule type="cellIs" dxfId="74" priority="99" stopIfTrue="1" operator="equal">
      <formula>"AR"</formula>
    </cfRule>
  </conditionalFormatting>
  <conditionalFormatting sqref="G1070:G1073">
    <cfRule type="cellIs" dxfId="73" priority="98" stopIfTrue="1" operator="equal">
      <formula>"AR"</formula>
    </cfRule>
  </conditionalFormatting>
  <conditionalFormatting sqref="G1077">
    <cfRule type="cellIs" dxfId="72" priority="97" stopIfTrue="1" operator="equal">
      <formula>"AR"</formula>
    </cfRule>
  </conditionalFormatting>
  <conditionalFormatting sqref="G1091">
    <cfRule type="cellIs" dxfId="71" priority="96" stopIfTrue="1" operator="equal">
      <formula>"AR"</formula>
    </cfRule>
  </conditionalFormatting>
  <conditionalFormatting sqref="G1081">
    <cfRule type="cellIs" dxfId="70" priority="95" stopIfTrue="1" operator="equal">
      <formula>"AR"</formula>
    </cfRule>
  </conditionalFormatting>
  <conditionalFormatting sqref="G1082">
    <cfRule type="cellIs" dxfId="69" priority="94" stopIfTrue="1" operator="equal">
      <formula>"AR"</formula>
    </cfRule>
  </conditionalFormatting>
  <conditionalFormatting sqref="G1083">
    <cfRule type="cellIs" dxfId="68" priority="93" stopIfTrue="1" operator="equal">
      <formula>"AR"</formula>
    </cfRule>
  </conditionalFormatting>
  <conditionalFormatting sqref="G1084:G1085">
    <cfRule type="cellIs" dxfId="67" priority="92" stopIfTrue="1" operator="equal">
      <formula>"AR"</formula>
    </cfRule>
  </conditionalFormatting>
  <conditionalFormatting sqref="G1086">
    <cfRule type="cellIs" dxfId="66" priority="91" stopIfTrue="1" operator="equal">
      <formula>"AR"</formula>
    </cfRule>
  </conditionalFormatting>
  <conditionalFormatting sqref="G1087">
    <cfRule type="cellIs" dxfId="65" priority="90" stopIfTrue="1" operator="equal">
      <formula>"AR"</formula>
    </cfRule>
  </conditionalFormatting>
  <conditionalFormatting sqref="G1123:G1125 G1128">
    <cfRule type="cellIs" dxfId="64" priority="89" stopIfTrue="1" operator="equal">
      <formula>"AR"</formula>
    </cfRule>
  </conditionalFormatting>
  <conditionalFormatting sqref="G1163">
    <cfRule type="cellIs" dxfId="63" priority="88" stopIfTrue="1" operator="equal">
      <formula>"AR"</formula>
    </cfRule>
  </conditionalFormatting>
  <conditionalFormatting sqref="G1177">
    <cfRule type="cellIs" dxfId="62" priority="87" stopIfTrue="1" operator="equal">
      <formula>"AR"</formula>
    </cfRule>
  </conditionalFormatting>
  <conditionalFormatting sqref="G1223:G1224">
    <cfRule type="cellIs" dxfId="61" priority="86" stopIfTrue="1" operator="equal">
      <formula>"AR"</formula>
    </cfRule>
  </conditionalFormatting>
  <conditionalFormatting sqref="G1221:G1222">
    <cfRule type="cellIs" dxfId="60" priority="82" stopIfTrue="1" operator="equal">
      <formula>"AR"</formula>
    </cfRule>
  </conditionalFormatting>
  <conditionalFormatting sqref="G1225">
    <cfRule type="cellIs" dxfId="59" priority="81" stopIfTrue="1" operator="equal">
      <formula>"AR"</formula>
    </cfRule>
  </conditionalFormatting>
  <conditionalFormatting sqref="G1074">
    <cfRule type="cellIs" dxfId="58" priority="80" stopIfTrue="1" operator="equal">
      <formula>"AR"</formula>
    </cfRule>
  </conditionalFormatting>
  <conditionalFormatting sqref="G1068">
    <cfRule type="cellIs" dxfId="57" priority="79" stopIfTrue="1" operator="equal">
      <formula>"AR"</formula>
    </cfRule>
  </conditionalFormatting>
  <conditionalFormatting sqref="G1239">
    <cfRule type="cellIs" dxfId="56" priority="77" stopIfTrue="1" operator="equal">
      <formula>"AR"</formula>
    </cfRule>
  </conditionalFormatting>
  <conditionalFormatting sqref="G1241:G1247">
    <cfRule type="cellIs" dxfId="55" priority="76" stopIfTrue="1" operator="equal">
      <formula>"AR"</formula>
    </cfRule>
  </conditionalFormatting>
  <conditionalFormatting sqref="G1250">
    <cfRule type="cellIs" dxfId="54" priority="75" stopIfTrue="1" operator="equal">
      <formula>"AR"</formula>
    </cfRule>
  </conditionalFormatting>
  <conditionalFormatting sqref="G1252:G1258">
    <cfRule type="cellIs" dxfId="53" priority="74" stopIfTrue="1" operator="equal">
      <formula>"AR"</formula>
    </cfRule>
  </conditionalFormatting>
  <conditionalFormatting sqref="G1261">
    <cfRule type="cellIs" dxfId="52" priority="73" stopIfTrue="1" operator="equal">
      <formula>"AR"</formula>
    </cfRule>
  </conditionalFormatting>
  <conditionalFormatting sqref="G1265">
    <cfRule type="cellIs" dxfId="51" priority="72" stopIfTrue="1" operator="equal">
      <formula>"AR"</formula>
    </cfRule>
  </conditionalFormatting>
  <conditionalFormatting sqref="G1296:G1302">
    <cfRule type="cellIs" dxfId="50" priority="68" stopIfTrue="1" operator="equal">
      <formula>"AR"</formula>
    </cfRule>
  </conditionalFormatting>
  <conditionalFormatting sqref="G1287:G1293">
    <cfRule type="cellIs" dxfId="49" priority="70" stopIfTrue="1" operator="equal">
      <formula>"AR"</formula>
    </cfRule>
  </conditionalFormatting>
  <conditionalFormatting sqref="G1286">
    <cfRule type="cellIs" dxfId="48" priority="71" stopIfTrue="1" operator="equal">
      <formula>"AR"</formula>
    </cfRule>
  </conditionalFormatting>
  <conditionalFormatting sqref="G1295">
    <cfRule type="cellIs" dxfId="47" priority="69" stopIfTrue="1" operator="equal">
      <formula>"AR"</formula>
    </cfRule>
  </conditionalFormatting>
  <conditionalFormatting sqref="G1308">
    <cfRule type="cellIs" dxfId="46" priority="67" stopIfTrue="1" operator="equal">
      <formula>"AR"</formula>
    </cfRule>
  </conditionalFormatting>
  <conditionalFormatting sqref="G1326">
    <cfRule type="cellIs" dxfId="45" priority="66" stopIfTrue="1" operator="equal">
      <formula>"AR"</formula>
    </cfRule>
  </conditionalFormatting>
  <conditionalFormatting sqref="G1328">
    <cfRule type="cellIs" dxfId="44" priority="65" stopIfTrue="1" operator="equal">
      <formula>"AR"</formula>
    </cfRule>
  </conditionalFormatting>
  <conditionalFormatting sqref="G1329:G1330">
    <cfRule type="cellIs" dxfId="43" priority="64" stopIfTrue="1" operator="equal">
      <formula>"AR"</formula>
    </cfRule>
  </conditionalFormatting>
  <conditionalFormatting sqref="G1360:G1363 G1365">
    <cfRule type="cellIs" dxfId="42" priority="63" stopIfTrue="1" operator="equal">
      <formula>"AR"</formula>
    </cfRule>
  </conditionalFormatting>
  <conditionalFormatting sqref="G1394">
    <cfRule type="cellIs" dxfId="41" priority="59" stopIfTrue="1" operator="equal">
      <formula>"AR"</formula>
    </cfRule>
  </conditionalFormatting>
  <conditionalFormatting sqref="G1395">
    <cfRule type="cellIs" dxfId="40" priority="57" stopIfTrue="1" operator="equal">
      <formula>"AR"</formula>
    </cfRule>
  </conditionalFormatting>
  <conditionalFormatting sqref="G1393">
    <cfRule type="cellIs" dxfId="39" priority="56" stopIfTrue="1" operator="equal">
      <formula>"AR"</formula>
    </cfRule>
  </conditionalFormatting>
  <conditionalFormatting sqref="G1403">
    <cfRule type="cellIs" dxfId="38" priority="52" stopIfTrue="1" operator="equal">
      <formula>"AR"</formula>
    </cfRule>
  </conditionalFormatting>
  <conditionalFormatting sqref="G1404">
    <cfRule type="cellIs" dxfId="37" priority="51" stopIfTrue="1" operator="equal">
      <formula>"AR"</formula>
    </cfRule>
  </conditionalFormatting>
  <conditionalFormatting sqref="G1405">
    <cfRule type="cellIs" dxfId="36" priority="50" stopIfTrue="1" operator="equal">
      <formula>"AR"</formula>
    </cfRule>
  </conditionalFormatting>
  <conditionalFormatting sqref="G1435">
    <cfRule type="cellIs" dxfId="35" priority="49" stopIfTrue="1" operator="equal">
      <formula>"AR"</formula>
    </cfRule>
  </conditionalFormatting>
  <conditionalFormatting sqref="G1464">
    <cfRule type="cellIs" dxfId="34" priority="47" stopIfTrue="1" operator="equal">
      <formula>"AR"</formula>
    </cfRule>
  </conditionalFormatting>
  <conditionalFormatting sqref="G21">
    <cfRule type="cellIs" dxfId="33" priority="46" stopIfTrue="1" operator="equal">
      <formula>"AR"</formula>
    </cfRule>
  </conditionalFormatting>
  <conditionalFormatting sqref="G22">
    <cfRule type="cellIs" dxfId="32" priority="45" stopIfTrue="1" operator="equal">
      <formula>"AR"</formula>
    </cfRule>
  </conditionalFormatting>
  <conditionalFormatting sqref="G69">
    <cfRule type="cellIs" dxfId="31" priority="44" stopIfTrue="1" operator="equal">
      <formula>"AR"</formula>
    </cfRule>
  </conditionalFormatting>
  <conditionalFormatting sqref="G72">
    <cfRule type="cellIs" dxfId="30" priority="43" stopIfTrue="1" operator="equal">
      <formula>"AR"</formula>
    </cfRule>
  </conditionalFormatting>
  <conditionalFormatting sqref="G88:G89">
    <cfRule type="cellIs" dxfId="29" priority="39" stopIfTrue="1" operator="equal">
      <formula>"AR"</formula>
    </cfRule>
  </conditionalFormatting>
  <conditionalFormatting sqref="G97:G98">
    <cfRule type="cellIs" dxfId="28" priority="37" stopIfTrue="1" operator="equal">
      <formula>"AR"</formula>
    </cfRule>
  </conditionalFormatting>
  <conditionalFormatting sqref="G101">
    <cfRule type="cellIs" dxfId="27" priority="36" stopIfTrue="1" operator="equal">
      <formula>"AR"</formula>
    </cfRule>
  </conditionalFormatting>
  <conditionalFormatting sqref="G85:G87 G106">
    <cfRule type="cellIs" dxfId="26" priority="40" stopIfTrue="1" operator="equal">
      <formula>"AR"</formula>
    </cfRule>
  </conditionalFormatting>
  <conditionalFormatting sqref="G99:G100 G102:G105">
    <cfRule type="cellIs" dxfId="25" priority="38" stopIfTrue="1" operator="equal">
      <formula>"AR"</formula>
    </cfRule>
  </conditionalFormatting>
  <conditionalFormatting sqref="G930">
    <cfRule type="cellIs" dxfId="24" priority="34" stopIfTrue="1" operator="equal">
      <formula>"AR"</formula>
    </cfRule>
  </conditionalFormatting>
  <conditionalFormatting sqref="G1170">
    <cfRule type="cellIs" dxfId="23" priority="33" stopIfTrue="1" operator="equal">
      <formula>"AR"</formula>
    </cfRule>
  </conditionalFormatting>
  <conditionalFormatting sqref="G529">
    <cfRule type="cellIs" dxfId="22" priority="32" stopIfTrue="1" operator="equal">
      <formula>"AR"</formula>
    </cfRule>
  </conditionalFormatting>
  <conditionalFormatting sqref="G1504">
    <cfRule type="cellIs" dxfId="21" priority="30" stopIfTrue="1" operator="equal">
      <formula>"AR"</formula>
    </cfRule>
  </conditionalFormatting>
  <conditionalFormatting sqref="G769">
    <cfRule type="cellIs" dxfId="20" priority="29" stopIfTrue="1" operator="equal">
      <formula>"AR"</formula>
    </cfRule>
  </conditionalFormatting>
  <conditionalFormatting sqref="G782">
    <cfRule type="cellIs" dxfId="19" priority="28" stopIfTrue="1" operator="equal">
      <formula>"AR"</formula>
    </cfRule>
  </conditionalFormatting>
  <conditionalFormatting sqref="G792">
    <cfRule type="cellIs" dxfId="18" priority="27" stopIfTrue="1" operator="equal">
      <formula>"AR"</formula>
    </cfRule>
  </conditionalFormatting>
  <conditionalFormatting sqref="G803">
    <cfRule type="cellIs" dxfId="17" priority="26" stopIfTrue="1" operator="equal">
      <formula>"AR"</formula>
    </cfRule>
  </conditionalFormatting>
  <conditionalFormatting sqref="G979">
    <cfRule type="cellIs" dxfId="16" priority="25" stopIfTrue="1" operator="equal">
      <formula>"AR"</formula>
    </cfRule>
  </conditionalFormatting>
  <conditionalFormatting sqref="G749">
    <cfRule type="cellIs" dxfId="15" priority="24" stopIfTrue="1" operator="equal">
      <formula>"AR"</formula>
    </cfRule>
  </conditionalFormatting>
  <conditionalFormatting sqref="G1155">
    <cfRule type="cellIs" dxfId="14" priority="23" stopIfTrue="1" operator="equal">
      <formula>"AR"</formula>
    </cfRule>
  </conditionalFormatting>
  <conditionalFormatting sqref="G1156">
    <cfRule type="cellIs" dxfId="13" priority="22" stopIfTrue="1" operator="equal">
      <formula>"AR"</formula>
    </cfRule>
  </conditionalFormatting>
  <conditionalFormatting sqref="G1157">
    <cfRule type="cellIs" dxfId="12" priority="21" stopIfTrue="1" operator="equal">
      <formula>"AR"</formula>
    </cfRule>
  </conditionalFormatting>
  <conditionalFormatting sqref="G1158">
    <cfRule type="cellIs" dxfId="11" priority="20" stopIfTrue="1" operator="equal">
      <formula>"AR"</formula>
    </cfRule>
  </conditionalFormatting>
  <conditionalFormatting sqref="H1495">
    <cfRule type="cellIs" dxfId="10" priority="16" stopIfTrue="1" operator="equal">
      <formula>"AR"</formula>
    </cfRule>
  </conditionalFormatting>
  <conditionalFormatting sqref="H1494">
    <cfRule type="cellIs" dxfId="9" priority="15" stopIfTrue="1" operator="equal">
      <formula>"AR"</formula>
    </cfRule>
  </conditionalFormatting>
  <conditionalFormatting sqref="G273">
    <cfRule type="cellIs" dxfId="8" priority="13" stopIfTrue="1" operator="equal">
      <formula>"AR"</formula>
    </cfRule>
  </conditionalFormatting>
  <conditionalFormatting sqref="G296">
    <cfRule type="cellIs" dxfId="7" priority="12" stopIfTrue="1" operator="equal">
      <formula>"AR"</formula>
    </cfRule>
  </conditionalFormatting>
  <conditionalFormatting sqref="G420">
    <cfRule type="cellIs" dxfId="6" priority="11" stopIfTrue="1" operator="equal">
      <formula>"AR"</formula>
    </cfRule>
  </conditionalFormatting>
  <conditionalFormatting sqref="G716">
    <cfRule type="cellIs" dxfId="5" priority="10" stopIfTrue="1" operator="equal">
      <formula>"AR"</formula>
    </cfRule>
  </conditionalFormatting>
  <conditionalFormatting sqref="G717">
    <cfRule type="cellIs" dxfId="4" priority="9" stopIfTrue="1" operator="equal">
      <formula>"AR"</formula>
    </cfRule>
  </conditionalFormatting>
  <conditionalFormatting sqref="G734">
    <cfRule type="cellIs" dxfId="3" priority="8" stopIfTrue="1" operator="equal">
      <formula>"AR"</formula>
    </cfRule>
  </conditionalFormatting>
  <conditionalFormatting sqref="G845">
    <cfRule type="cellIs" dxfId="2" priority="3" stopIfTrue="1" operator="equal">
      <formula>"AR"</formula>
    </cfRule>
  </conditionalFormatting>
  <conditionalFormatting sqref="G66">
    <cfRule type="cellIs" dxfId="1" priority="2" stopIfTrue="1" operator="equal">
      <formula>"AR"</formula>
    </cfRule>
  </conditionalFormatting>
  <conditionalFormatting sqref="G67">
    <cfRule type="cellIs" dxfId="0" priority="1" stopIfTrue="1" operator="equal">
      <formula>"AR"</formula>
    </cfRule>
  </conditionalFormatting>
  <printOptions horizontalCentered="1"/>
  <pageMargins left="0.42" right="0.42" top="1.2222222222222201" bottom="1" header="0.5" footer="0.5"/>
  <pageSetup scale="45" fitToHeight="0" orientation="portrait" r:id="rId1"/>
  <headerFooter alignWithMargins="0">
    <oddHeader xml:space="preserve">&amp;L&amp;"Arial,Bold"SOLICITATION FOR OFFERS&amp;C&amp;"Arial,Bold"COMMUNITY-BASED
OUTPATIENT CLINIC
TULSA, OK&amp;R&amp;"Arial,Bold"June 20, 2017
SFO No. VA101-17-R-0320
</oddHeader>
    <oddFooter>&amp;L&amp;"Arial,Bold"
______Lessor  Gov't_______&amp;C&amp;"Arial,Bold"
Part III:  Schedule B -- Special Requirements&amp;R&amp;"Arial,Bold"Page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23"/>
  <sheetViews>
    <sheetView tabSelected="1" topLeftCell="A40" zoomScaleNormal="100" zoomScalePageLayoutView="75" workbookViewId="0">
      <selection activeCell="E33" sqref="E33"/>
    </sheetView>
  </sheetViews>
  <sheetFormatPr defaultColWidth="0.140625" defaultRowHeight="12.75" x14ac:dyDescent="0.2"/>
  <cols>
    <col min="1" max="1" width="38.28515625" style="27" customWidth="1"/>
    <col min="2" max="2" width="27.5703125" style="27" customWidth="1"/>
    <col min="3" max="3" width="7.5703125" style="23" customWidth="1"/>
    <col min="4" max="4" width="6.85546875" style="23" customWidth="1"/>
    <col min="5" max="5" width="10.140625" style="20" bestFit="1" customWidth="1"/>
    <col min="6" max="6" width="10.85546875" style="89" customWidth="1"/>
    <col min="7" max="7" width="16" style="20" customWidth="1"/>
    <col min="8" max="9" width="0.140625" style="23"/>
    <col min="10" max="13" width="0.140625" style="65"/>
    <col min="14" max="16384" width="0.140625" style="66"/>
  </cols>
  <sheetData>
    <row r="1" spans="1:8" ht="20.25" customHeight="1" x14ac:dyDescent="0.25">
      <c r="A1" s="55" t="s">
        <v>91</v>
      </c>
      <c r="B1" s="56"/>
      <c r="E1" s="56"/>
      <c r="F1" s="88"/>
      <c r="G1" s="58"/>
      <c r="H1" s="57"/>
    </row>
    <row r="2" spans="1:8" ht="6.75" customHeight="1" x14ac:dyDescent="0.25">
      <c r="A2" s="55"/>
      <c r="B2" s="56"/>
      <c r="E2" s="56"/>
      <c r="F2" s="88"/>
      <c r="G2" s="58"/>
      <c r="H2" s="57"/>
    </row>
    <row r="3" spans="1:8" ht="15.75" x14ac:dyDescent="0.25">
      <c r="A3" s="55" t="s">
        <v>196</v>
      </c>
      <c r="B3" s="56"/>
      <c r="E3" s="56"/>
      <c r="F3" s="88"/>
      <c r="G3" s="58"/>
      <c r="H3" s="57"/>
    </row>
    <row r="4" spans="1:8" ht="18" customHeight="1" x14ac:dyDescent="0.25">
      <c r="A4" s="94"/>
      <c r="B4" s="95"/>
      <c r="C4" s="92"/>
      <c r="D4" s="92" t="s">
        <v>77</v>
      </c>
      <c r="E4" s="93" t="s">
        <v>62</v>
      </c>
      <c r="F4" s="93" t="s">
        <v>59</v>
      </c>
      <c r="G4" s="93" t="s">
        <v>74</v>
      </c>
    </row>
    <row r="5" spans="1:8" x14ac:dyDescent="0.2">
      <c r="A5" s="233" t="s">
        <v>70</v>
      </c>
      <c r="B5" s="234"/>
      <c r="C5" s="235"/>
      <c r="D5" s="236"/>
      <c r="E5" s="233"/>
      <c r="F5" s="237"/>
      <c r="G5" s="238"/>
    </row>
    <row r="6" spans="1:8" ht="25.5" x14ac:dyDescent="0.2">
      <c r="A6" s="98" t="s">
        <v>222</v>
      </c>
      <c r="B6" s="20"/>
      <c r="C6" s="109"/>
      <c r="D6" s="110"/>
      <c r="E6" s="54"/>
      <c r="F6" s="111"/>
      <c r="G6" s="112"/>
    </row>
    <row r="7" spans="1:8" x14ac:dyDescent="0.2">
      <c r="A7" s="20"/>
      <c r="B7" s="20" t="s">
        <v>76</v>
      </c>
      <c r="C7" s="100">
        <v>1</v>
      </c>
      <c r="D7" s="23" t="s">
        <v>85</v>
      </c>
      <c r="E7" s="323"/>
      <c r="F7" s="90">
        <f t="shared" ref="F7:F9" si="0">C7*E7</f>
        <v>0</v>
      </c>
      <c r="G7" s="321"/>
    </row>
    <row r="8" spans="1:8" x14ac:dyDescent="0.2">
      <c r="A8" s="20"/>
      <c r="B8" s="20" t="s">
        <v>223</v>
      </c>
      <c r="C8" s="100">
        <v>2</v>
      </c>
      <c r="D8" s="23" t="s">
        <v>78</v>
      </c>
      <c r="E8" s="323"/>
      <c r="F8" s="90">
        <f t="shared" si="0"/>
        <v>0</v>
      </c>
      <c r="G8" s="321"/>
    </row>
    <row r="9" spans="1:8" x14ac:dyDescent="0.2">
      <c r="A9" s="20"/>
      <c r="B9" s="20" t="s">
        <v>224</v>
      </c>
      <c r="C9" s="100">
        <v>229</v>
      </c>
      <c r="D9" s="23" t="s">
        <v>78</v>
      </c>
      <c r="E9" s="323"/>
      <c r="F9" s="90">
        <f t="shared" si="0"/>
        <v>0</v>
      </c>
      <c r="G9" s="321"/>
    </row>
    <row r="10" spans="1:8" x14ac:dyDescent="0.2">
      <c r="A10" s="107"/>
      <c r="B10" s="108"/>
      <c r="C10" s="109"/>
      <c r="D10" s="110"/>
      <c r="E10" s="323"/>
      <c r="F10" s="111"/>
      <c r="G10" s="24">
        <f>SUM(F7:F9)</f>
        <v>0</v>
      </c>
    </row>
    <row r="11" spans="1:8" x14ac:dyDescent="0.2">
      <c r="A11" s="22" t="s">
        <v>55</v>
      </c>
      <c r="B11" s="20"/>
      <c r="E11" s="323"/>
      <c r="F11" s="90"/>
      <c r="G11" s="26"/>
    </row>
    <row r="12" spans="1:8" x14ac:dyDescent="0.2">
      <c r="A12" s="20"/>
      <c r="B12" s="20" t="s">
        <v>76</v>
      </c>
      <c r="C12" s="100">
        <v>1</v>
      </c>
      <c r="D12" s="23" t="s">
        <v>85</v>
      </c>
      <c r="E12" s="323"/>
      <c r="F12" s="90">
        <f>C12*E12</f>
        <v>0</v>
      </c>
      <c r="G12" s="320"/>
    </row>
    <row r="13" spans="1:8" x14ac:dyDescent="0.2">
      <c r="A13" s="20"/>
      <c r="B13" s="20" t="s">
        <v>75</v>
      </c>
      <c r="C13" s="100">
        <v>165</v>
      </c>
      <c r="D13" s="23" t="s">
        <v>78</v>
      </c>
      <c r="E13" s="323"/>
      <c r="F13" s="90">
        <f>C13*E13</f>
        <v>0</v>
      </c>
      <c r="G13" s="320"/>
    </row>
    <row r="14" spans="1:8" x14ac:dyDescent="0.2">
      <c r="A14" s="20"/>
      <c r="B14" s="20"/>
      <c r="E14" s="323"/>
      <c r="F14" s="90"/>
      <c r="G14" s="24">
        <f>SUM(F12:F13)</f>
        <v>0</v>
      </c>
    </row>
    <row r="15" spans="1:8" ht="25.5" x14ac:dyDescent="0.2">
      <c r="A15" s="98" t="s">
        <v>56</v>
      </c>
      <c r="B15" s="20"/>
      <c r="E15" s="323"/>
      <c r="F15" s="90"/>
      <c r="G15" s="26"/>
    </row>
    <row r="16" spans="1:8" x14ac:dyDescent="0.2">
      <c r="A16" s="20"/>
      <c r="B16" s="20" t="s">
        <v>76</v>
      </c>
      <c r="C16" s="100">
        <v>1</v>
      </c>
      <c r="D16" s="23" t="s">
        <v>85</v>
      </c>
      <c r="E16" s="323"/>
      <c r="F16" s="90">
        <f>C16*E16</f>
        <v>0</v>
      </c>
      <c r="G16" s="320"/>
    </row>
    <row r="17" spans="1:7" x14ac:dyDescent="0.2">
      <c r="A17" s="20"/>
      <c r="B17" s="20" t="s">
        <v>79</v>
      </c>
      <c r="C17" s="100">
        <v>34</v>
      </c>
      <c r="D17" s="23" t="s">
        <v>78</v>
      </c>
      <c r="E17" s="323"/>
      <c r="F17" s="90">
        <f>C17*E17</f>
        <v>0</v>
      </c>
      <c r="G17" s="320"/>
    </row>
    <row r="18" spans="1:7" x14ac:dyDescent="0.2">
      <c r="A18" s="20"/>
      <c r="B18" s="20"/>
      <c r="E18" s="323"/>
      <c r="F18" s="90"/>
      <c r="G18" s="24">
        <f>SUM(F16:F17)</f>
        <v>0</v>
      </c>
    </row>
    <row r="19" spans="1:7" x14ac:dyDescent="0.2">
      <c r="A19" s="22" t="s">
        <v>58</v>
      </c>
      <c r="B19" s="20"/>
      <c r="E19" s="323"/>
      <c r="F19" s="90"/>
      <c r="G19" s="26"/>
    </row>
    <row r="20" spans="1:7" x14ac:dyDescent="0.2">
      <c r="A20" s="22"/>
      <c r="B20" s="20" t="s">
        <v>76</v>
      </c>
      <c r="C20" s="100">
        <v>1</v>
      </c>
      <c r="D20" s="23" t="s">
        <v>85</v>
      </c>
      <c r="E20" s="323"/>
      <c r="F20" s="90">
        <f>C20*E20</f>
        <v>0</v>
      </c>
      <c r="G20" s="320"/>
    </row>
    <row r="21" spans="1:7" x14ac:dyDescent="0.2">
      <c r="A21" s="20"/>
      <c r="B21" s="20" t="s">
        <v>80</v>
      </c>
      <c r="C21" s="100">
        <v>2</v>
      </c>
      <c r="D21" s="23" t="s">
        <v>78</v>
      </c>
      <c r="E21" s="323"/>
      <c r="F21" s="90">
        <f>C21*E21</f>
        <v>0</v>
      </c>
      <c r="G21" s="320"/>
    </row>
    <row r="22" spans="1:7" x14ac:dyDescent="0.2">
      <c r="A22" s="20"/>
      <c r="B22" s="20" t="s">
        <v>81</v>
      </c>
      <c r="C22" s="100">
        <v>36</v>
      </c>
      <c r="D22" s="23" t="s">
        <v>78</v>
      </c>
      <c r="E22" s="323"/>
      <c r="F22" s="90">
        <f>C22*E22</f>
        <v>0</v>
      </c>
      <c r="G22" s="320"/>
    </row>
    <row r="23" spans="1:7" x14ac:dyDescent="0.2">
      <c r="A23" s="20"/>
      <c r="B23" s="20"/>
      <c r="E23" s="323"/>
      <c r="F23" s="90"/>
      <c r="G23" s="24">
        <f>SUM(F20:F22)</f>
        <v>0</v>
      </c>
    </row>
    <row r="24" spans="1:7" ht="38.25" x14ac:dyDescent="0.2">
      <c r="A24" s="98" t="s">
        <v>211</v>
      </c>
      <c r="B24" s="20"/>
      <c r="E24" s="323"/>
      <c r="F24" s="90"/>
      <c r="G24" s="26"/>
    </row>
    <row r="25" spans="1:7" x14ac:dyDescent="0.2">
      <c r="A25" s="22"/>
      <c r="B25" s="20" t="s">
        <v>76</v>
      </c>
      <c r="C25" s="100">
        <v>1</v>
      </c>
      <c r="D25" s="23" t="s">
        <v>85</v>
      </c>
      <c r="E25" s="323"/>
      <c r="F25" s="90">
        <f>C25*E25</f>
        <v>0</v>
      </c>
      <c r="G25" s="320"/>
    </row>
    <row r="26" spans="1:7" x14ac:dyDescent="0.2">
      <c r="A26" s="20"/>
      <c r="B26" s="20" t="s">
        <v>80</v>
      </c>
      <c r="C26" s="100">
        <v>1</v>
      </c>
      <c r="D26" s="23" t="s">
        <v>78</v>
      </c>
      <c r="E26" s="323"/>
      <c r="F26" s="90">
        <f>C26*E26</f>
        <v>0</v>
      </c>
      <c r="G26" s="320"/>
    </row>
    <row r="27" spans="1:7" x14ac:dyDescent="0.2">
      <c r="A27" s="20"/>
      <c r="B27" s="20" t="s">
        <v>79</v>
      </c>
      <c r="C27" s="100">
        <v>1</v>
      </c>
      <c r="D27" s="23" t="s">
        <v>78</v>
      </c>
      <c r="E27" s="323"/>
      <c r="F27" s="90">
        <f>C27*E27</f>
        <v>0</v>
      </c>
      <c r="G27" s="320"/>
    </row>
    <row r="28" spans="1:7" x14ac:dyDescent="0.2">
      <c r="A28" s="20"/>
      <c r="B28" s="20"/>
      <c r="E28" s="323"/>
      <c r="F28" s="90"/>
      <c r="G28" s="24">
        <f>SUM(F25:F27)</f>
        <v>0</v>
      </c>
    </row>
    <row r="29" spans="1:7" x14ac:dyDescent="0.2">
      <c r="A29" s="22" t="s">
        <v>225</v>
      </c>
      <c r="B29" s="20"/>
      <c r="E29" s="323"/>
      <c r="F29" s="90"/>
      <c r="G29" s="26"/>
    </row>
    <row r="30" spans="1:7" x14ac:dyDescent="0.2">
      <c r="A30" s="22"/>
      <c r="B30" s="20" t="s">
        <v>76</v>
      </c>
      <c r="C30" s="100">
        <v>1</v>
      </c>
      <c r="D30" s="23" t="s">
        <v>85</v>
      </c>
      <c r="E30" s="323"/>
      <c r="F30" s="90">
        <f>C30*E30</f>
        <v>0</v>
      </c>
      <c r="G30" s="320"/>
    </row>
    <row r="31" spans="1:7" x14ac:dyDescent="0.2">
      <c r="A31" s="20"/>
      <c r="B31" s="20" t="s">
        <v>83</v>
      </c>
      <c r="C31" s="100">
        <v>2</v>
      </c>
      <c r="D31" s="23" t="s">
        <v>78</v>
      </c>
      <c r="E31" s="323"/>
      <c r="F31" s="90">
        <f>C31*E31</f>
        <v>0</v>
      </c>
      <c r="G31" s="320"/>
    </row>
    <row r="32" spans="1:7" x14ac:dyDescent="0.2">
      <c r="A32" s="20"/>
      <c r="B32" s="20" t="s">
        <v>212</v>
      </c>
      <c r="C32" s="100">
        <v>5</v>
      </c>
      <c r="D32" s="23" t="s">
        <v>78</v>
      </c>
      <c r="E32" s="323"/>
      <c r="F32" s="90">
        <f>C32*E32</f>
        <v>0</v>
      </c>
      <c r="G32" s="320"/>
    </row>
    <row r="33" spans="1:7" x14ac:dyDescent="0.2">
      <c r="A33" s="20"/>
      <c r="B33" s="20"/>
      <c r="E33" s="323"/>
      <c r="F33" s="90"/>
      <c r="G33" s="24">
        <f>SUM(F30:F32)</f>
        <v>0</v>
      </c>
    </row>
    <row r="34" spans="1:7" x14ac:dyDescent="0.2">
      <c r="A34" s="22" t="s">
        <v>221</v>
      </c>
      <c r="B34" s="20"/>
      <c r="E34" s="323"/>
      <c r="F34" s="90"/>
      <c r="G34" s="26"/>
    </row>
    <row r="35" spans="1:7" x14ac:dyDescent="0.2">
      <c r="A35" s="22"/>
      <c r="B35" s="20" t="s">
        <v>76</v>
      </c>
      <c r="C35" s="100">
        <v>1</v>
      </c>
      <c r="D35" s="23" t="s">
        <v>85</v>
      </c>
      <c r="E35" s="323"/>
      <c r="F35" s="90">
        <f>C35*E35</f>
        <v>0</v>
      </c>
      <c r="G35" s="320"/>
    </row>
    <row r="36" spans="1:7" x14ac:dyDescent="0.2">
      <c r="A36" s="20"/>
      <c r="B36" s="20" t="s">
        <v>80</v>
      </c>
      <c r="C36" s="100">
        <v>40</v>
      </c>
      <c r="D36" s="23" t="s">
        <v>78</v>
      </c>
      <c r="E36" s="323"/>
      <c r="F36" s="90">
        <f>C36*E36</f>
        <v>0</v>
      </c>
      <c r="G36" s="320"/>
    </row>
    <row r="37" spans="1:7" x14ac:dyDescent="0.2">
      <c r="A37" s="20"/>
      <c r="B37" s="20" t="s">
        <v>212</v>
      </c>
      <c r="C37" s="100">
        <v>400</v>
      </c>
      <c r="D37" s="23" t="s">
        <v>78</v>
      </c>
      <c r="E37" s="323"/>
      <c r="F37" s="90">
        <f>C37*E37</f>
        <v>0</v>
      </c>
      <c r="G37" s="320"/>
    </row>
    <row r="38" spans="1:7" x14ac:dyDescent="0.2">
      <c r="A38" s="20"/>
      <c r="B38" s="20"/>
      <c r="E38" s="323"/>
      <c r="F38" s="90"/>
      <c r="G38" s="24">
        <f>SUM(F35:F37)</f>
        <v>0</v>
      </c>
    </row>
    <row r="39" spans="1:7" ht="25.5" x14ac:dyDescent="0.2">
      <c r="A39" s="98" t="s">
        <v>57</v>
      </c>
      <c r="B39" s="20"/>
      <c r="E39" s="323"/>
      <c r="F39" s="90"/>
      <c r="G39" s="26"/>
    </row>
    <row r="40" spans="1:7" x14ac:dyDescent="0.2">
      <c r="A40" s="62"/>
      <c r="B40" s="20" t="s">
        <v>76</v>
      </c>
      <c r="C40" s="100">
        <v>1</v>
      </c>
      <c r="D40" s="23" t="s">
        <v>85</v>
      </c>
      <c r="E40" s="323"/>
      <c r="F40" s="90">
        <f>C40*E40</f>
        <v>0</v>
      </c>
      <c r="G40" s="320"/>
    </row>
    <row r="41" spans="1:7" x14ac:dyDescent="0.2">
      <c r="A41" s="62"/>
      <c r="B41" s="20" t="s">
        <v>80</v>
      </c>
      <c r="C41" s="100">
        <v>4</v>
      </c>
      <c r="D41" s="23" t="s">
        <v>78</v>
      </c>
      <c r="E41" s="323"/>
      <c r="F41" s="90">
        <f>C41*E41</f>
        <v>0</v>
      </c>
      <c r="G41" s="320"/>
    </row>
    <row r="42" spans="1:7" x14ac:dyDescent="0.2">
      <c r="A42" s="62"/>
      <c r="B42" s="20" t="s">
        <v>82</v>
      </c>
      <c r="C42" s="100">
        <v>256</v>
      </c>
      <c r="D42" s="23" t="s">
        <v>78</v>
      </c>
      <c r="E42" s="323"/>
      <c r="F42" s="90">
        <f>C42*E42</f>
        <v>0</v>
      </c>
      <c r="G42" s="320"/>
    </row>
    <row r="43" spans="1:7" x14ac:dyDescent="0.2">
      <c r="A43" s="62"/>
      <c r="B43" s="20"/>
      <c r="E43" s="323"/>
      <c r="F43" s="90"/>
      <c r="G43" s="24">
        <f>SUM(F40:F42)</f>
        <v>0</v>
      </c>
    </row>
    <row r="44" spans="1:7" x14ac:dyDescent="0.2">
      <c r="A44" s="22" t="s">
        <v>216</v>
      </c>
      <c r="B44" s="20"/>
      <c r="E44" s="323"/>
      <c r="F44" s="90"/>
      <c r="G44" s="26"/>
    </row>
    <row r="45" spans="1:7" x14ac:dyDescent="0.2">
      <c r="A45" s="20"/>
      <c r="B45" s="20" t="s">
        <v>76</v>
      </c>
      <c r="C45" s="100">
        <v>1</v>
      </c>
      <c r="D45" s="23" t="s">
        <v>85</v>
      </c>
      <c r="E45" s="323"/>
      <c r="F45" s="90">
        <f>C45*E45</f>
        <v>0</v>
      </c>
      <c r="G45" s="320"/>
    </row>
    <row r="46" spans="1:7" x14ac:dyDescent="0.2">
      <c r="A46" s="20"/>
      <c r="B46" s="20" t="s">
        <v>83</v>
      </c>
      <c r="C46" s="100">
        <v>2</v>
      </c>
      <c r="D46" s="23" t="s">
        <v>78</v>
      </c>
      <c r="E46" s="323"/>
      <c r="F46" s="90">
        <f>C46*E46</f>
        <v>0</v>
      </c>
      <c r="G46" s="320"/>
    </row>
    <row r="47" spans="1:7" x14ac:dyDescent="0.2">
      <c r="A47" s="20"/>
      <c r="B47" s="20" t="s">
        <v>84</v>
      </c>
      <c r="C47" s="100">
        <v>160</v>
      </c>
      <c r="D47" s="23" t="s">
        <v>78</v>
      </c>
      <c r="E47" s="323"/>
      <c r="F47" s="90">
        <f>C47*E47</f>
        <v>0</v>
      </c>
      <c r="G47" s="320"/>
    </row>
    <row r="48" spans="1:7" x14ac:dyDescent="0.2">
      <c r="A48" s="20"/>
      <c r="B48" s="20"/>
      <c r="E48" s="323"/>
      <c r="F48" s="90"/>
      <c r="G48" s="24">
        <f>SUM(F45:F47)</f>
        <v>0</v>
      </c>
    </row>
    <row r="49" spans="1:7" x14ac:dyDescent="0.2">
      <c r="A49" s="22" t="s">
        <v>54</v>
      </c>
      <c r="B49" s="20"/>
      <c r="E49" s="323"/>
      <c r="F49" s="90"/>
      <c r="G49" s="26"/>
    </row>
    <row r="50" spans="1:7" x14ac:dyDescent="0.2">
      <c r="A50" s="20"/>
      <c r="B50" s="20" t="s">
        <v>76</v>
      </c>
      <c r="C50" s="100">
        <v>1</v>
      </c>
      <c r="D50" s="23" t="s">
        <v>85</v>
      </c>
      <c r="E50" s="323"/>
      <c r="F50" s="90">
        <f>C50*E50</f>
        <v>0</v>
      </c>
      <c r="G50" s="320"/>
    </row>
    <row r="51" spans="1:7" x14ac:dyDescent="0.2">
      <c r="A51" s="20"/>
      <c r="B51" s="20" t="s">
        <v>79</v>
      </c>
      <c r="C51" s="100">
        <v>25</v>
      </c>
      <c r="D51" s="23" t="s">
        <v>78</v>
      </c>
      <c r="E51" s="323"/>
      <c r="F51" s="90">
        <f>C51*E51</f>
        <v>0</v>
      </c>
      <c r="G51" s="320"/>
    </row>
    <row r="52" spans="1:7" x14ac:dyDescent="0.2">
      <c r="A52" s="20"/>
      <c r="B52" s="20"/>
      <c r="E52" s="323"/>
      <c r="F52" s="90"/>
      <c r="G52" s="24">
        <f>SUM(F50:F51)</f>
        <v>0</v>
      </c>
    </row>
    <row r="53" spans="1:7" x14ac:dyDescent="0.2">
      <c r="A53" s="20"/>
      <c r="B53" s="20"/>
      <c r="E53" s="323"/>
      <c r="F53" s="90"/>
      <c r="G53" s="24"/>
    </row>
    <row r="54" spans="1:7" x14ac:dyDescent="0.2">
      <c r="A54" s="22" t="s">
        <v>210</v>
      </c>
      <c r="B54" s="20"/>
      <c r="E54" s="323"/>
      <c r="F54" s="90"/>
      <c r="G54" s="24"/>
    </row>
    <row r="55" spans="1:7" ht="25.5" x14ac:dyDescent="0.2">
      <c r="A55" s="20"/>
      <c r="B55" s="62" t="s">
        <v>88</v>
      </c>
      <c r="C55" s="100">
        <v>1</v>
      </c>
      <c r="D55" s="23" t="s">
        <v>85</v>
      </c>
      <c r="E55" s="323"/>
      <c r="F55" s="90">
        <f>C55*E55</f>
        <v>0</v>
      </c>
      <c r="G55" s="320"/>
    </row>
    <row r="56" spans="1:7" ht="25.5" x14ac:dyDescent="0.2">
      <c r="A56" s="20"/>
      <c r="B56" s="62" t="s">
        <v>89</v>
      </c>
      <c r="C56" s="100">
        <v>41</v>
      </c>
      <c r="D56" s="23" t="s">
        <v>86</v>
      </c>
      <c r="E56" s="323"/>
      <c r="F56" s="90">
        <f>C56*E56</f>
        <v>0</v>
      </c>
      <c r="G56" s="320"/>
    </row>
    <row r="57" spans="1:7" x14ac:dyDescent="0.2">
      <c r="A57" s="20"/>
      <c r="B57" s="20" t="s">
        <v>90</v>
      </c>
      <c r="C57" s="100">
        <v>3</v>
      </c>
      <c r="D57" s="23" t="s">
        <v>87</v>
      </c>
      <c r="E57" s="323"/>
      <c r="F57" s="90">
        <f>C57*E57</f>
        <v>0</v>
      </c>
      <c r="G57" s="320"/>
    </row>
    <row r="58" spans="1:7" x14ac:dyDescent="0.2">
      <c r="A58" s="20"/>
      <c r="B58" s="20"/>
      <c r="E58" s="323"/>
      <c r="F58" s="90"/>
      <c r="G58" s="24">
        <f>SUM(F55:F57)</f>
        <v>0</v>
      </c>
    </row>
    <row r="59" spans="1:7" x14ac:dyDescent="0.2">
      <c r="A59" s="22" t="s">
        <v>217</v>
      </c>
      <c r="B59" s="20"/>
      <c r="E59" s="323"/>
      <c r="F59" s="90"/>
      <c r="G59" s="24"/>
    </row>
    <row r="60" spans="1:7" x14ac:dyDescent="0.2">
      <c r="A60" s="20"/>
      <c r="B60" s="62" t="s">
        <v>218</v>
      </c>
      <c r="C60" s="100">
        <v>1</v>
      </c>
      <c r="D60" s="23" t="s">
        <v>120</v>
      </c>
      <c r="E60" s="323"/>
      <c r="F60" s="90">
        <f>C60*E60</f>
        <v>0</v>
      </c>
      <c r="G60" s="320"/>
    </row>
    <row r="61" spans="1:7" x14ac:dyDescent="0.2">
      <c r="A61" s="20"/>
      <c r="B61" s="62" t="s">
        <v>219</v>
      </c>
      <c r="C61" s="100">
        <v>100</v>
      </c>
      <c r="E61" s="323"/>
      <c r="F61" s="90">
        <f>C61*E61</f>
        <v>0</v>
      </c>
      <c r="G61" s="320"/>
    </row>
    <row r="62" spans="1:7" x14ac:dyDescent="0.2">
      <c r="A62" s="20"/>
      <c r="B62" s="20" t="s">
        <v>220</v>
      </c>
      <c r="C62" s="100">
        <v>100</v>
      </c>
      <c r="E62" s="323"/>
      <c r="F62" s="90">
        <f>C62*E62</f>
        <v>0</v>
      </c>
      <c r="G62" s="320"/>
    </row>
    <row r="63" spans="1:7" x14ac:dyDescent="0.2">
      <c r="A63" s="20"/>
      <c r="B63" s="20"/>
      <c r="E63" s="323"/>
      <c r="F63" s="90"/>
      <c r="G63" s="24">
        <f>SUM(F60:F62)</f>
        <v>0</v>
      </c>
    </row>
    <row r="64" spans="1:7" x14ac:dyDescent="0.2">
      <c r="A64" s="22" t="s">
        <v>878</v>
      </c>
      <c r="B64" s="20"/>
      <c r="C64" s="239"/>
      <c r="D64" s="239"/>
      <c r="E64" s="323"/>
      <c r="F64" s="240"/>
      <c r="G64" s="240"/>
    </row>
    <row r="65" spans="1:13" x14ac:dyDescent="0.2">
      <c r="A65" s="20"/>
      <c r="B65" s="62" t="s">
        <v>218</v>
      </c>
      <c r="C65" s="241">
        <v>1</v>
      </c>
      <c r="D65" s="239" t="s">
        <v>85</v>
      </c>
      <c r="E65" s="323"/>
      <c r="F65" s="240">
        <f>C65*E65</f>
        <v>0</v>
      </c>
      <c r="G65" s="319"/>
    </row>
    <row r="66" spans="1:13" x14ac:dyDescent="0.2">
      <c r="A66" s="20"/>
      <c r="B66" s="62" t="s">
        <v>879</v>
      </c>
      <c r="C66" s="241">
        <v>8</v>
      </c>
      <c r="D66" s="239" t="s">
        <v>78</v>
      </c>
      <c r="E66" s="323"/>
      <c r="F66" s="240">
        <f>C66*E66</f>
        <v>0</v>
      </c>
      <c r="G66" s="319"/>
    </row>
    <row r="67" spans="1:13" x14ac:dyDescent="0.2">
      <c r="A67" s="20"/>
      <c r="B67" s="20" t="s">
        <v>220</v>
      </c>
      <c r="C67" s="241">
        <v>8</v>
      </c>
      <c r="D67" s="239" t="s">
        <v>78</v>
      </c>
      <c r="E67" s="323"/>
      <c r="F67" s="240">
        <f>C67*E67</f>
        <v>0</v>
      </c>
      <c r="G67" s="319"/>
    </row>
    <row r="68" spans="1:13" x14ac:dyDescent="0.2">
      <c r="A68" s="20"/>
      <c r="B68" s="20"/>
      <c r="C68" s="239"/>
      <c r="D68" s="239"/>
      <c r="E68" s="323"/>
      <c r="F68" s="240"/>
      <c r="G68" s="240">
        <f>SUM(F65:F67)</f>
        <v>0</v>
      </c>
    </row>
    <row r="69" spans="1:13" x14ac:dyDescent="0.2">
      <c r="A69" s="22" t="s">
        <v>880</v>
      </c>
      <c r="B69" s="20"/>
      <c r="C69" s="239"/>
      <c r="D69" s="239"/>
      <c r="E69" s="324"/>
      <c r="F69" s="240"/>
      <c r="G69" s="240"/>
    </row>
    <row r="70" spans="1:13" x14ac:dyDescent="0.2">
      <c r="A70" s="20"/>
      <c r="B70" s="62" t="s">
        <v>881</v>
      </c>
      <c r="C70" s="241">
        <v>1</v>
      </c>
      <c r="D70" s="239" t="s">
        <v>78</v>
      </c>
      <c r="E70" s="324"/>
      <c r="F70" s="240">
        <f>C70*E70</f>
        <v>0</v>
      </c>
      <c r="G70" s="319"/>
    </row>
    <row r="71" spans="1:13" x14ac:dyDescent="0.2">
      <c r="A71" s="20"/>
      <c r="B71" s="62" t="s">
        <v>882</v>
      </c>
      <c r="C71" s="241">
        <v>1</v>
      </c>
      <c r="D71" s="239" t="s">
        <v>78</v>
      </c>
      <c r="E71" s="324"/>
      <c r="F71" s="240">
        <f>C71*E71</f>
        <v>0</v>
      </c>
      <c r="G71" s="319"/>
    </row>
    <row r="72" spans="1:13" x14ac:dyDescent="0.2">
      <c r="A72" s="20"/>
      <c r="B72" s="62" t="s">
        <v>883</v>
      </c>
      <c r="C72" s="241">
        <v>10</v>
      </c>
      <c r="D72" s="239" t="s">
        <v>78</v>
      </c>
      <c r="E72" s="324"/>
      <c r="F72" s="240">
        <f>C72*E72</f>
        <v>0</v>
      </c>
      <c r="G72" s="319"/>
    </row>
    <row r="73" spans="1:13" x14ac:dyDescent="0.2">
      <c r="A73" s="20"/>
      <c r="B73" s="20"/>
      <c r="C73" s="239"/>
      <c r="D73" s="239"/>
      <c r="E73" s="242"/>
      <c r="F73" s="240"/>
      <c r="G73" s="240">
        <f>SUM(F70:F72)</f>
        <v>0</v>
      </c>
    </row>
    <row r="74" spans="1:13" x14ac:dyDescent="0.2">
      <c r="A74" s="20"/>
      <c r="B74" s="20"/>
      <c r="E74" s="24"/>
      <c r="F74" s="90"/>
      <c r="G74" s="24"/>
    </row>
    <row r="75" spans="1:13" x14ac:dyDescent="0.2">
      <c r="A75" s="22" t="s">
        <v>72</v>
      </c>
      <c r="B75" s="20"/>
      <c r="E75" s="24"/>
      <c r="F75" s="90"/>
      <c r="G75" s="26">
        <f>SUM(G6:G74)</f>
        <v>0</v>
      </c>
    </row>
    <row r="76" spans="1:13" s="70" customFormat="1" x14ac:dyDescent="0.2">
      <c r="A76" s="59" t="s">
        <v>71</v>
      </c>
      <c r="B76" s="60"/>
      <c r="C76" s="61"/>
      <c r="D76" s="67"/>
      <c r="E76" s="68"/>
      <c r="F76" s="91"/>
      <c r="G76" s="59"/>
      <c r="H76" s="21"/>
      <c r="I76" s="21"/>
      <c r="J76" s="69"/>
      <c r="K76" s="69"/>
      <c r="L76" s="69"/>
      <c r="M76" s="69"/>
    </row>
    <row r="77" spans="1:13" x14ac:dyDescent="0.2">
      <c r="A77" s="102" t="str">
        <f>'Sect4 Functional Room List'!A6</f>
        <v>OUTPATIENT CLINIC</v>
      </c>
      <c r="B77" s="102"/>
      <c r="C77" s="102"/>
      <c r="D77" s="102"/>
      <c r="E77" s="102"/>
      <c r="F77" s="90"/>
      <c r="G77" s="104">
        <f>'Sect4 Functional Room List'!J6</f>
        <v>0</v>
      </c>
    </row>
    <row r="78" spans="1:13" x14ac:dyDescent="0.2">
      <c r="A78" s="101" t="str">
        <f>'Sect4 Functional Room List'!A7</f>
        <v>Acquisition and Materiel Management Services (AMMS)</v>
      </c>
      <c r="B78" s="101"/>
      <c r="C78" s="101"/>
      <c r="D78" s="101"/>
      <c r="E78" s="101"/>
      <c r="F78" s="104">
        <f>'Sect4 Functional Room List'!J7</f>
        <v>0</v>
      </c>
      <c r="G78" s="104"/>
    </row>
    <row r="79" spans="1:13" x14ac:dyDescent="0.2">
      <c r="A79" s="101" t="str">
        <f>'Sect4 Functional Room List'!A31</f>
        <v>Audiology and Speech Pathology</v>
      </c>
      <c r="B79" s="101"/>
      <c r="C79" s="101"/>
      <c r="D79" s="101"/>
      <c r="E79" s="101"/>
      <c r="F79" s="104">
        <f>'Sect4 Functional Room List'!J31</f>
        <v>0</v>
      </c>
      <c r="G79" s="104"/>
    </row>
    <row r="80" spans="1:13" x14ac:dyDescent="0.2">
      <c r="A80" s="101" t="str">
        <f>'Sect4 Functional Room List'!A107</f>
        <v>Canteen</v>
      </c>
      <c r="B80" s="101"/>
      <c r="C80" s="101"/>
      <c r="D80" s="101"/>
      <c r="E80" s="101"/>
      <c r="F80" s="104">
        <f>'Sect4 Functional Room List'!J107</f>
        <v>0</v>
      </c>
      <c r="G80" s="104"/>
    </row>
    <row r="81" spans="1:7" x14ac:dyDescent="0.2">
      <c r="A81" s="101" t="str">
        <f>'Sect4 Functional Room List'!A121</f>
        <v>Cardiovascular Laboratories (Cardiology)</v>
      </c>
      <c r="B81" s="101"/>
      <c r="C81" s="101"/>
      <c r="D81" s="101"/>
      <c r="E81" s="101"/>
      <c r="F81" s="104">
        <f>'Sect4 Functional Room List'!J121</f>
        <v>0</v>
      </c>
      <c r="G81" s="104"/>
    </row>
    <row r="82" spans="1:7" x14ac:dyDescent="0.2">
      <c r="A82" s="101" t="str">
        <f>'Sect4 Functional Room List'!A145</f>
        <v>Dental</v>
      </c>
      <c r="B82" s="101"/>
      <c r="C82" s="101"/>
      <c r="D82" s="101"/>
      <c r="E82" s="101"/>
      <c r="F82" s="104">
        <f>'Sect4 Functional Room List'!J145</f>
        <v>0</v>
      </c>
      <c r="G82" s="104"/>
    </row>
    <row r="83" spans="1:7" x14ac:dyDescent="0.2">
      <c r="A83" s="101" t="str">
        <f>'Sect4 Functional Room List'!A257</f>
        <v>Education Areas</v>
      </c>
      <c r="B83" s="101"/>
      <c r="C83" s="101"/>
      <c r="D83" s="101"/>
      <c r="E83" s="101"/>
      <c r="F83" s="104">
        <f>'Sect4 Functional Room List'!J257</f>
        <v>0</v>
      </c>
      <c r="G83" s="104"/>
    </row>
    <row r="84" spans="1:7" x14ac:dyDescent="0.2">
      <c r="A84" s="101" t="str">
        <f>'Sect4 Functional Room List'!A280</f>
        <v>Electro-Encephalography Laboratory (EEG)</v>
      </c>
      <c r="B84" s="101"/>
      <c r="C84" s="101"/>
      <c r="D84" s="101"/>
      <c r="E84" s="101"/>
      <c r="F84" s="104">
        <f>'Sect4 Functional Room List'!J280</f>
        <v>0</v>
      </c>
      <c r="G84" s="104"/>
    </row>
    <row r="85" spans="1:7" x14ac:dyDescent="0.2">
      <c r="A85" s="101" t="str">
        <f>'Sect4 Functional Room List'!A289</f>
        <v>Engineering</v>
      </c>
      <c r="B85" s="101"/>
      <c r="C85" s="101"/>
      <c r="D85" s="101"/>
      <c r="E85" s="101"/>
      <c r="F85" s="104">
        <f>'Sect4 Functional Room List'!J289</f>
        <v>0</v>
      </c>
      <c r="G85" s="104"/>
    </row>
    <row r="86" spans="1:7" x14ac:dyDescent="0.2">
      <c r="A86" s="101" t="str">
        <f>'Sect4 Functional Room List'!A299</f>
        <v>Environmental Management (EMS)</v>
      </c>
      <c r="B86" s="101"/>
      <c r="C86" s="101"/>
      <c r="D86" s="101"/>
      <c r="E86" s="101"/>
      <c r="F86" s="104">
        <f>'Sect4 Functional Room List'!J299</f>
        <v>0</v>
      </c>
      <c r="G86" s="104"/>
    </row>
    <row r="87" spans="1:7" x14ac:dyDescent="0.2">
      <c r="A87" s="101" t="str">
        <f>'Sect4 Functional Room List'!A322</f>
        <v>Eye Clinic</v>
      </c>
      <c r="B87" s="101"/>
      <c r="C87" s="101"/>
      <c r="D87" s="101"/>
      <c r="E87" s="101"/>
      <c r="F87" s="104">
        <f>'Sect4 Functional Room List'!J322</f>
        <v>0</v>
      </c>
      <c r="G87" s="104"/>
    </row>
    <row r="88" spans="1:7" x14ac:dyDescent="0.2">
      <c r="A88" s="101" t="str">
        <f>'Sect4 Functional Room List'!A360</f>
        <v>Lobby</v>
      </c>
      <c r="B88" s="101"/>
      <c r="C88" s="101"/>
      <c r="D88" s="101"/>
      <c r="E88" s="101"/>
      <c r="F88" s="104">
        <f>'Sect4 Functional Room List'!J360</f>
        <v>0</v>
      </c>
      <c r="G88" s="104"/>
    </row>
    <row r="89" spans="1:7" x14ac:dyDescent="0.2">
      <c r="A89" s="101" t="str">
        <f>'Sect4 Functional Room List'!A374</f>
        <v>EMS: Lockers, Lounges, Toilets and Showers (LLTS)</v>
      </c>
      <c r="B89" s="101"/>
      <c r="C89" s="101"/>
      <c r="D89" s="101"/>
      <c r="E89" s="101"/>
      <c r="F89" s="104">
        <f>'Sect4 Functional Room List'!J374</f>
        <v>0</v>
      </c>
      <c r="G89" s="104"/>
    </row>
    <row r="90" spans="1:7" x14ac:dyDescent="0.2">
      <c r="A90" s="101" t="str">
        <f>'Sect4 Functional Room List'!A395</f>
        <v>Mental Health</v>
      </c>
      <c r="B90" s="101"/>
      <c r="C90" s="101"/>
      <c r="D90" s="101"/>
      <c r="E90" s="101"/>
      <c r="F90" s="104">
        <f>'Sect4 Functional Room List'!J395</f>
        <v>0</v>
      </c>
      <c r="G90" s="104"/>
    </row>
    <row r="91" spans="1:7" x14ac:dyDescent="0.2">
      <c r="A91" s="101" t="str">
        <f>'Sect4 Functional Room List'!A486</f>
        <v>Pathology and Laboratory Medicine (PLM)</v>
      </c>
      <c r="B91" s="101"/>
      <c r="C91" s="101"/>
      <c r="D91" s="101"/>
      <c r="E91" s="101"/>
      <c r="F91" s="104">
        <f>'Sect4 Functional Room List'!J486</f>
        <v>0</v>
      </c>
      <c r="G91" s="104"/>
    </row>
    <row r="92" spans="1:7" x14ac:dyDescent="0.2">
      <c r="A92" s="101" t="str">
        <f>'Sect4 Functional Room List'!A549</f>
        <v>Pharmacy</v>
      </c>
      <c r="B92" s="102"/>
      <c r="C92" s="102"/>
      <c r="D92" s="102"/>
      <c r="E92" s="102"/>
      <c r="F92" s="104">
        <f>'Sect4 Functional Room List'!J549</f>
        <v>0</v>
      </c>
      <c r="G92" s="104"/>
    </row>
    <row r="93" spans="1:7" x14ac:dyDescent="0.2">
      <c r="A93" s="101" t="str">
        <f>'Sect4 Functional Room List'!A623</f>
        <v>Physical Medicine and Rehabilitation (PMR)</v>
      </c>
      <c r="B93" s="101"/>
      <c r="C93" s="101"/>
      <c r="D93" s="101"/>
      <c r="E93" s="101"/>
      <c r="F93" s="104">
        <f>'Sect4 Functional Room List'!J623</f>
        <v>0</v>
      </c>
      <c r="G93" s="104"/>
    </row>
    <row r="94" spans="1:7" x14ac:dyDescent="0.2">
      <c r="A94" s="101" t="str">
        <f>'Sect4 Functional Room List'!A677</f>
        <v>Police and Security</v>
      </c>
      <c r="B94" s="101"/>
      <c r="C94" s="101"/>
      <c r="D94" s="101"/>
      <c r="E94" s="101"/>
      <c r="F94" s="104">
        <f>'Sect4 Functional Room List'!J677</f>
        <v>0</v>
      </c>
      <c r="G94" s="104"/>
    </row>
    <row r="95" spans="1:7" x14ac:dyDescent="0.2">
      <c r="A95" s="101" t="str">
        <f>'Sect4 Functional Room List'!A703</f>
        <v>Prosthetics and Sensory Aids</v>
      </c>
      <c r="B95" s="101"/>
      <c r="C95" s="101"/>
      <c r="D95" s="101"/>
      <c r="E95" s="101"/>
      <c r="F95" s="104">
        <f>'Sect4 Functional Room List'!J703</f>
        <v>0</v>
      </c>
      <c r="G95" s="104"/>
    </row>
    <row r="96" spans="1:7" x14ac:dyDescent="0.2">
      <c r="A96" s="101" t="str">
        <f>'Sect4 Functional Room List'!A721</f>
        <v>Pulmonary Medicine (PM)</v>
      </c>
      <c r="B96" s="101"/>
      <c r="C96" s="101"/>
      <c r="D96" s="101"/>
      <c r="E96" s="101"/>
      <c r="F96" s="104">
        <f>'Sect4 Functional Room List'!J721</f>
        <v>0</v>
      </c>
      <c r="G96" s="104"/>
    </row>
    <row r="97" spans="1:7" x14ac:dyDescent="0.2">
      <c r="A97" s="101" t="str">
        <f>'Sect4 Functional Room List'!A724</f>
        <v>Radiology</v>
      </c>
      <c r="B97" s="102"/>
      <c r="C97" s="102"/>
      <c r="D97" s="102"/>
      <c r="E97" s="102"/>
      <c r="F97" s="104">
        <f>'Sect4 Functional Room List'!J724</f>
        <v>0</v>
      </c>
      <c r="G97" s="104"/>
    </row>
    <row r="98" spans="1:7" x14ac:dyDescent="0.2">
      <c r="A98" s="101" t="str">
        <f>'Sect4 Functional Room List'!A814</f>
        <v>Service Organizations</v>
      </c>
      <c r="B98" s="101"/>
      <c r="C98" s="101"/>
      <c r="D98" s="101"/>
      <c r="E98" s="101"/>
      <c r="F98" s="104">
        <f>'Sect4 Functional Room List'!J814</f>
        <v>0</v>
      </c>
      <c r="G98" s="104"/>
    </row>
    <row r="99" spans="1:7" x14ac:dyDescent="0.2">
      <c r="A99" s="101" t="str">
        <f>'Sect4 Functional Room List'!A818</f>
        <v>Supply, Processing and Distribution (SPD)</v>
      </c>
      <c r="B99" s="101"/>
      <c r="C99" s="101"/>
      <c r="D99" s="101"/>
      <c r="E99" s="101"/>
      <c r="F99" s="104">
        <f>'Sect4 Functional Room List'!J818</f>
        <v>0</v>
      </c>
      <c r="G99" s="104"/>
    </row>
    <row r="100" spans="1:7" x14ac:dyDescent="0.2">
      <c r="A100" s="101" t="str">
        <f>'Sect4 Functional Room List'!A867</f>
        <v>Endo / Cysto / Broncoscopy</v>
      </c>
      <c r="B100" s="101"/>
      <c r="C100" s="101"/>
      <c r="D100" s="101"/>
      <c r="E100" s="101"/>
      <c r="F100" s="104">
        <f>'Sect4 Functional Room List'!J867</f>
        <v>0</v>
      </c>
      <c r="G100" s="104"/>
    </row>
    <row r="101" spans="1:7" x14ac:dyDescent="0.2">
      <c r="A101" s="101" t="str">
        <f>'Sect4 Functional Room List'!A1022</f>
        <v>Voluntary Service</v>
      </c>
      <c r="B101" s="101"/>
      <c r="C101" s="101"/>
      <c r="D101" s="101"/>
      <c r="E101" s="101"/>
      <c r="F101" s="104">
        <f>'Sect4 Functional Room List'!J1022</f>
        <v>0</v>
      </c>
      <c r="G101" s="104"/>
    </row>
    <row r="102" spans="1:7" x14ac:dyDescent="0.2">
      <c r="A102" s="101" t="str">
        <f>'Sect4 Functional Room List'!A1033</f>
        <v>Psychosocial Rehabilitation and Recovery Center (PRRC)</v>
      </c>
      <c r="B102" s="101"/>
      <c r="C102" s="101"/>
      <c r="D102" s="101"/>
      <c r="E102" s="101"/>
      <c r="F102" s="104">
        <f>'Sect4 Functional Room List'!J1033</f>
        <v>0</v>
      </c>
      <c r="G102" s="104"/>
    </row>
    <row r="103" spans="1:7" x14ac:dyDescent="0.2">
      <c r="A103" s="101" t="str">
        <f>'Sect4 Functional Room List'!A1117</f>
        <v>Specialty Care Clinic</v>
      </c>
      <c r="B103" s="101"/>
      <c r="C103" s="101"/>
      <c r="D103" s="101"/>
      <c r="E103" s="101"/>
      <c r="F103" s="104">
        <f>'Sect4 Functional Room List'!J1117</f>
        <v>0</v>
      </c>
      <c r="G103" s="104"/>
    </row>
    <row r="104" spans="1:7" x14ac:dyDescent="0.2">
      <c r="A104" s="101" t="str">
        <f>'Sect4 Functional Room List'!A1160</f>
        <v>Home-Based Primary Care</v>
      </c>
      <c r="B104" s="101"/>
      <c r="C104" s="101"/>
      <c r="D104" s="101"/>
      <c r="E104" s="101"/>
      <c r="F104" s="104">
        <f>'Sect4 Functional Room List'!J1160</f>
        <v>0</v>
      </c>
      <c r="G104" s="104"/>
    </row>
    <row r="105" spans="1:7" x14ac:dyDescent="0.2">
      <c r="A105" s="102" t="str">
        <f>'Sect4 Functional Room List'!A1166</f>
        <v>PACT 2</v>
      </c>
      <c r="B105" s="101"/>
      <c r="C105" s="101"/>
      <c r="D105" s="101"/>
      <c r="E105" s="101"/>
      <c r="F105" s="104"/>
      <c r="G105" s="104">
        <f>'Sect4 Functional Room List'!J1166</f>
        <v>0</v>
      </c>
    </row>
    <row r="106" spans="1:7" x14ac:dyDescent="0.2">
      <c r="A106" s="101" t="str">
        <f>'Sect4 Functional Room List'!A1167</f>
        <v>Reception</v>
      </c>
      <c r="B106" s="101"/>
      <c r="C106" s="101"/>
      <c r="D106" s="101"/>
      <c r="E106" s="101"/>
      <c r="F106" s="104">
        <f>'Sect4 Functional Room List'!J1167</f>
        <v>0</v>
      </c>
      <c r="G106" s="104"/>
    </row>
    <row r="107" spans="1:7" x14ac:dyDescent="0.2">
      <c r="A107" s="101" t="str">
        <f>'Sect4 Functional Room List'!A1210</f>
        <v>Patient Area</v>
      </c>
      <c r="B107" s="101"/>
      <c r="C107" s="101"/>
      <c r="D107" s="101"/>
      <c r="E107" s="101"/>
      <c r="F107" s="104">
        <f>'Sect4 Functional Room List'!J1210</f>
        <v>0</v>
      </c>
      <c r="G107" s="104"/>
    </row>
    <row r="108" spans="1:7" x14ac:dyDescent="0.2">
      <c r="A108" s="101" t="str">
        <f>'Sect4 Functional Room List'!A1314</f>
        <v>Patient Support</v>
      </c>
      <c r="B108" s="101"/>
      <c r="C108" s="101"/>
      <c r="D108" s="101"/>
      <c r="E108" s="101"/>
      <c r="F108" s="104">
        <f>'Sect4 Functional Room List'!J1314</f>
        <v>0</v>
      </c>
      <c r="G108" s="104"/>
    </row>
    <row r="109" spans="1:7" x14ac:dyDescent="0.2">
      <c r="A109" s="101" t="str">
        <f>'Sect4 Functional Room List'!A1355</f>
        <v>Provider Area</v>
      </c>
      <c r="B109" s="101"/>
      <c r="C109" s="101"/>
      <c r="D109" s="101"/>
      <c r="E109" s="101"/>
      <c r="F109" s="104">
        <f>'Sect4 Functional Room List'!J1355</f>
        <v>0</v>
      </c>
      <c r="G109" s="104"/>
    </row>
    <row r="110" spans="1:7" x14ac:dyDescent="0.2">
      <c r="A110" s="101" t="str">
        <f>'Sect4 Functional Room List'!A1384</f>
        <v>Staff and Admin Area</v>
      </c>
      <c r="B110" s="102"/>
      <c r="C110" s="102"/>
      <c r="D110" s="102"/>
      <c r="E110" s="102"/>
      <c r="F110" s="104">
        <f>'Sect4 Functional Room List'!J1384</f>
        <v>0</v>
      </c>
      <c r="G110" s="104"/>
    </row>
    <row r="111" spans="1:7" x14ac:dyDescent="0.2">
      <c r="A111" s="101" t="str">
        <f>'Sect4 Functional Room List'!A1456</f>
        <v>Women's Clinic</v>
      </c>
      <c r="B111" s="101"/>
      <c r="C111" s="101"/>
      <c r="D111" s="101"/>
      <c r="E111" s="101"/>
      <c r="F111" s="104">
        <f>'Sect4 Functional Room List'!J1456</f>
        <v>0</v>
      </c>
      <c r="G111" s="104"/>
    </row>
    <row r="112" spans="1:7" x14ac:dyDescent="0.2">
      <c r="A112" s="102" t="str">
        <f>'Sect4 Functional Room List'!A1497</f>
        <v>OIT SPACE</v>
      </c>
      <c r="B112" s="101"/>
      <c r="C112" s="101"/>
      <c r="D112" s="101"/>
      <c r="E112" s="101"/>
      <c r="F112" s="104"/>
      <c r="G112" s="104">
        <f>'Sect4 Functional Room List'!J1497</f>
        <v>2500</v>
      </c>
    </row>
    <row r="113" spans="1:7" x14ac:dyDescent="0.2">
      <c r="A113" s="101" t="str">
        <f>'Sect4 Functional Room List'!A1498</f>
        <v>OIT</v>
      </c>
      <c r="B113" s="102"/>
      <c r="C113" s="102"/>
      <c r="D113" s="102"/>
      <c r="E113" s="102"/>
      <c r="F113" s="104">
        <f>'Sect4 Functional Room List'!J1498</f>
        <v>2500</v>
      </c>
      <c r="G113" s="104"/>
    </row>
    <row r="114" spans="1:7" x14ac:dyDescent="0.2">
      <c r="A114" s="101"/>
      <c r="B114" s="101"/>
      <c r="C114" s="101"/>
      <c r="D114" s="101"/>
      <c r="E114" s="101"/>
      <c r="F114" s="103"/>
      <c r="G114" s="104"/>
    </row>
    <row r="115" spans="1:7" x14ac:dyDescent="0.2">
      <c r="A115" s="66"/>
      <c r="B115" s="25"/>
      <c r="F115" s="25" t="s">
        <v>73</v>
      </c>
      <c r="G115" s="105">
        <f>SUM(G77:G114)</f>
        <v>2500</v>
      </c>
    </row>
    <row r="116" spans="1:7" x14ac:dyDescent="0.2">
      <c r="A116" s="25"/>
      <c r="B116" s="25"/>
      <c r="G116" s="104"/>
    </row>
    <row r="117" spans="1:7" ht="15.75" x14ac:dyDescent="0.25">
      <c r="A117" s="66"/>
      <c r="B117" s="25"/>
      <c r="F117" s="106" t="s">
        <v>92</v>
      </c>
      <c r="G117" s="105">
        <f>G75+G115</f>
        <v>2500</v>
      </c>
    </row>
    <row r="221" spans="1:1" x14ac:dyDescent="0.2">
      <c r="A221" s="389"/>
    </row>
    <row r="222" spans="1:1" x14ac:dyDescent="0.2">
      <c r="A222" s="390"/>
    </row>
    <row r="223" spans="1:1" x14ac:dyDescent="0.2">
      <c r="A223" s="390"/>
    </row>
    <row r="224" spans="1:1" x14ac:dyDescent="0.2">
      <c r="A224" s="390"/>
    </row>
    <row r="225" spans="1:1" x14ac:dyDescent="0.2">
      <c r="A225" s="390"/>
    </row>
    <row r="226" spans="1:1" x14ac:dyDescent="0.2">
      <c r="A226" s="390"/>
    </row>
    <row r="227" spans="1:1" x14ac:dyDescent="0.2">
      <c r="A227" s="390"/>
    </row>
    <row r="228" spans="1:1" x14ac:dyDescent="0.2">
      <c r="A228" s="390"/>
    </row>
    <row r="229" spans="1:1" x14ac:dyDescent="0.2">
      <c r="A229" s="390"/>
    </row>
    <row r="230" spans="1:1" x14ac:dyDescent="0.2">
      <c r="A230" s="390"/>
    </row>
    <row r="231" spans="1:1" x14ac:dyDescent="0.2">
      <c r="A231" s="390"/>
    </row>
    <row r="232" spans="1:1" x14ac:dyDescent="0.2">
      <c r="A232" s="390"/>
    </row>
    <row r="233" spans="1:1" x14ac:dyDescent="0.2">
      <c r="A233" s="390"/>
    </row>
    <row r="234" spans="1:1" x14ac:dyDescent="0.2">
      <c r="A234" s="390"/>
    </row>
    <row r="235" spans="1:1" x14ac:dyDescent="0.2">
      <c r="A235" s="390"/>
    </row>
    <row r="236" spans="1:1" x14ac:dyDescent="0.2">
      <c r="A236" s="390"/>
    </row>
    <row r="237" spans="1:1" x14ac:dyDescent="0.2">
      <c r="A237" s="390"/>
    </row>
    <row r="238" spans="1:1" x14ac:dyDescent="0.2">
      <c r="A238" s="390"/>
    </row>
    <row r="239" spans="1:1" x14ac:dyDescent="0.2">
      <c r="A239" s="390"/>
    </row>
    <row r="240" spans="1:1" x14ac:dyDescent="0.2">
      <c r="A240" s="390"/>
    </row>
    <row r="241" spans="1:1" x14ac:dyDescent="0.2">
      <c r="A241" s="390"/>
    </row>
    <row r="242" spans="1:1" x14ac:dyDescent="0.2">
      <c r="A242" s="390"/>
    </row>
    <row r="243" spans="1:1" x14ac:dyDescent="0.2">
      <c r="A243" s="390"/>
    </row>
    <row r="244" spans="1:1" x14ac:dyDescent="0.2">
      <c r="A244" s="390"/>
    </row>
    <row r="245" spans="1:1" x14ac:dyDescent="0.2">
      <c r="A245" s="390"/>
    </row>
    <row r="246" spans="1:1" x14ac:dyDescent="0.2">
      <c r="A246" s="390"/>
    </row>
    <row r="247" spans="1:1" x14ac:dyDescent="0.2">
      <c r="A247" s="390"/>
    </row>
    <row r="248" spans="1:1" x14ac:dyDescent="0.2">
      <c r="A248" s="390"/>
    </row>
    <row r="249" spans="1:1" x14ac:dyDescent="0.2">
      <c r="A249" s="71"/>
    </row>
    <row r="250" spans="1:1" x14ac:dyDescent="0.2">
      <c r="A250" s="71"/>
    </row>
    <row r="251" spans="1:1" x14ac:dyDescent="0.2">
      <c r="A251" s="71"/>
    </row>
    <row r="252" spans="1:1" x14ac:dyDescent="0.2">
      <c r="A252" s="71"/>
    </row>
    <row r="253" spans="1:1" x14ac:dyDescent="0.2">
      <c r="A253" s="71"/>
    </row>
    <row r="254" spans="1:1" x14ac:dyDescent="0.2">
      <c r="A254" s="71"/>
    </row>
    <row r="255" spans="1:1" x14ac:dyDescent="0.2">
      <c r="A255" s="71"/>
    </row>
    <row r="256" spans="1:1" x14ac:dyDescent="0.2">
      <c r="A256" s="71"/>
    </row>
    <row r="257" spans="1:1" x14ac:dyDescent="0.2">
      <c r="A257" s="71"/>
    </row>
    <row r="258" spans="1:1" x14ac:dyDescent="0.2">
      <c r="A258" s="71"/>
    </row>
    <row r="259" spans="1:1" x14ac:dyDescent="0.2">
      <c r="A259" s="71"/>
    </row>
    <row r="260" spans="1:1" x14ac:dyDescent="0.2">
      <c r="A260" s="71"/>
    </row>
    <row r="261" spans="1:1" x14ac:dyDescent="0.2">
      <c r="A261" s="71"/>
    </row>
    <row r="262" spans="1:1" x14ac:dyDescent="0.2">
      <c r="A262" s="71"/>
    </row>
    <row r="263" spans="1:1" x14ac:dyDescent="0.2">
      <c r="A263" s="71"/>
    </row>
    <row r="264" spans="1:1" x14ac:dyDescent="0.2">
      <c r="A264" s="71"/>
    </row>
    <row r="265" spans="1:1" x14ac:dyDescent="0.2">
      <c r="A265" s="71"/>
    </row>
    <row r="266" spans="1:1" x14ac:dyDescent="0.2">
      <c r="A266" s="71"/>
    </row>
    <row r="267" spans="1:1" x14ac:dyDescent="0.2">
      <c r="A267" s="71"/>
    </row>
    <row r="268" spans="1:1" x14ac:dyDescent="0.2">
      <c r="A268" s="71"/>
    </row>
    <row r="269" spans="1:1" x14ac:dyDescent="0.2">
      <c r="A269" s="71"/>
    </row>
    <row r="270" spans="1:1" x14ac:dyDescent="0.2">
      <c r="A270" s="71"/>
    </row>
    <row r="271" spans="1:1" x14ac:dyDescent="0.2">
      <c r="A271" s="71"/>
    </row>
    <row r="272" spans="1:1" x14ac:dyDescent="0.2">
      <c r="A272" s="71"/>
    </row>
    <row r="273" spans="1:1" x14ac:dyDescent="0.2">
      <c r="A273" s="71"/>
    </row>
    <row r="274" spans="1:1" x14ac:dyDescent="0.2">
      <c r="A274" s="71"/>
    </row>
    <row r="275" spans="1:1" x14ac:dyDescent="0.2">
      <c r="A275" s="71"/>
    </row>
    <row r="276" spans="1:1" x14ac:dyDescent="0.2">
      <c r="A276" s="71"/>
    </row>
    <row r="277" spans="1:1" x14ac:dyDescent="0.2">
      <c r="A277" s="71"/>
    </row>
    <row r="278" spans="1:1" x14ac:dyDescent="0.2">
      <c r="A278" s="71"/>
    </row>
    <row r="279" spans="1:1" x14ac:dyDescent="0.2">
      <c r="A279" s="71"/>
    </row>
    <row r="280" spans="1:1" x14ac:dyDescent="0.2">
      <c r="A280" s="71"/>
    </row>
    <row r="281" spans="1:1" x14ac:dyDescent="0.2">
      <c r="A281" s="71"/>
    </row>
    <row r="282" spans="1:1" x14ac:dyDescent="0.2">
      <c r="A282" s="71"/>
    </row>
    <row r="283" spans="1:1" x14ac:dyDescent="0.2">
      <c r="A283" s="71"/>
    </row>
    <row r="284" spans="1:1" x14ac:dyDescent="0.2">
      <c r="A284" s="71"/>
    </row>
    <row r="285" spans="1:1" x14ac:dyDescent="0.2">
      <c r="A285" s="71"/>
    </row>
    <row r="286" spans="1:1" x14ac:dyDescent="0.2">
      <c r="A286" s="71"/>
    </row>
    <row r="287" spans="1:1" x14ac:dyDescent="0.2">
      <c r="A287" s="71"/>
    </row>
    <row r="288" spans="1:1" x14ac:dyDescent="0.2">
      <c r="A288" s="71"/>
    </row>
    <row r="289" spans="1:1" x14ac:dyDescent="0.2">
      <c r="A289" s="71"/>
    </row>
    <row r="290" spans="1:1" x14ac:dyDescent="0.2">
      <c r="A290" s="71"/>
    </row>
    <row r="291" spans="1:1" x14ac:dyDescent="0.2">
      <c r="A291" s="71"/>
    </row>
    <row r="292" spans="1:1" x14ac:dyDescent="0.2">
      <c r="A292" s="71"/>
    </row>
    <row r="293" spans="1:1" x14ac:dyDescent="0.2">
      <c r="A293" s="71"/>
    </row>
    <row r="294" spans="1:1" x14ac:dyDescent="0.2">
      <c r="A294" s="71"/>
    </row>
    <row r="295" spans="1:1" x14ac:dyDescent="0.2">
      <c r="A295" s="71"/>
    </row>
    <row r="296" spans="1:1" x14ac:dyDescent="0.2">
      <c r="A296" s="71"/>
    </row>
    <row r="297" spans="1:1" x14ac:dyDescent="0.2">
      <c r="A297" s="71"/>
    </row>
    <row r="298" spans="1:1" x14ac:dyDescent="0.2">
      <c r="A298" s="71"/>
    </row>
    <row r="299" spans="1:1" x14ac:dyDescent="0.2">
      <c r="A299" s="71"/>
    </row>
    <row r="300" spans="1:1" x14ac:dyDescent="0.2">
      <c r="A300" s="71"/>
    </row>
    <row r="301" spans="1:1" x14ac:dyDescent="0.2">
      <c r="A301" s="71"/>
    </row>
    <row r="302" spans="1:1" x14ac:dyDescent="0.2">
      <c r="A302" s="71"/>
    </row>
    <row r="303" spans="1:1" x14ac:dyDescent="0.2">
      <c r="A303" s="71"/>
    </row>
    <row r="304" spans="1:1" x14ac:dyDescent="0.2">
      <c r="A304" s="71"/>
    </row>
    <row r="305" spans="1:1" x14ac:dyDescent="0.2">
      <c r="A305" s="71"/>
    </row>
    <row r="306" spans="1:1" x14ac:dyDescent="0.2">
      <c r="A306" s="71"/>
    </row>
    <row r="307" spans="1:1" x14ac:dyDescent="0.2">
      <c r="A307" s="71"/>
    </row>
    <row r="308" spans="1:1" x14ac:dyDescent="0.2">
      <c r="A308" s="71"/>
    </row>
    <row r="309" spans="1:1" x14ac:dyDescent="0.2">
      <c r="A309" s="71"/>
    </row>
    <row r="310" spans="1:1" x14ac:dyDescent="0.2">
      <c r="A310" s="71"/>
    </row>
    <row r="311" spans="1:1" x14ac:dyDescent="0.2">
      <c r="A311" s="71"/>
    </row>
    <row r="312" spans="1:1" x14ac:dyDescent="0.2">
      <c r="A312" s="71"/>
    </row>
    <row r="313" spans="1:1" x14ac:dyDescent="0.2">
      <c r="A313" s="71"/>
    </row>
    <row r="314" spans="1:1" x14ac:dyDescent="0.2">
      <c r="A314" s="71"/>
    </row>
    <row r="315" spans="1:1" x14ac:dyDescent="0.2">
      <c r="A315" s="71"/>
    </row>
    <row r="316" spans="1:1" x14ac:dyDescent="0.2">
      <c r="A316" s="71"/>
    </row>
    <row r="317" spans="1:1" x14ac:dyDescent="0.2">
      <c r="A317" s="71"/>
    </row>
    <row r="318" spans="1:1" x14ac:dyDescent="0.2">
      <c r="A318" s="71"/>
    </row>
    <row r="319" spans="1:1" x14ac:dyDescent="0.2">
      <c r="A319" s="71"/>
    </row>
    <row r="320" spans="1:1" x14ac:dyDescent="0.2">
      <c r="A320" s="71"/>
    </row>
    <row r="321" spans="1:1" x14ac:dyDescent="0.2">
      <c r="A321" s="71"/>
    </row>
    <row r="322" spans="1:1" x14ac:dyDescent="0.2">
      <c r="A322" s="71"/>
    </row>
    <row r="323" spans="1:1" x14ac:dyDescent="0.2">
      <c r="A323" s="71"/>
    </row>
  </sheetData>
  <sheetProtection selectLockedCells="1"/>
  <protectedRanges>
    <protectedRange sqref="A3" name="Range1"/>
  </protectedRanges>
  <mergeCells count="1">
    <mergeCell ref="A221:A248"/>
  </mergeCells>
  <phoneticPr fontId="0" type="noConversion"/>
  <printOptions horizontalCentered="1"/>
  <pageMargins left="0.42" right="0.42" top="1.2222222222222201" bottom="1" header="0.5" footer="0.5"/>
  <pageSetup scale="85" fitToHeight="0" orientation="portrait" r:id="rId1"/>
  <headerFooter alignWithMargins="0">
    <oddHeader xml:space="preserve">&amp;L&amp;"Arial,Bold"SOLICITATION FOR OFFERS&amp;C&amp;"Arial,Bold"COMMUNITY-BASED
OUTPATIENT CLINIC
TULSA, OK&amp;R&amp;"Arial,Bold"June 20, 2017
SFO No. VA101-17-R-0320
</oddHeader>
    <oddFooter>&amp;L&amp;"Arial,Bold"
______Lessor  Gov't_______&amp;C&amp;"Arial,Bold"
Part III:  Schedule B -- Special Requirements&amp;R&amp;"Arial,Bold"Page &amp;P of &amp;N</oddFooter>
  </headerFooter>
  <rowBreaks count="1" manualBreakCount="1">
    <brk id="7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 to SFO Preparer</vt:lpstr>
      <vt:lpstr>Instructions to Offeror</vt:lpstr>
      <vt:lpstr>Sect4 Functional Room List</vt:lpstr>
      <vt:lpstr>Sect5 Summary Price Sheet</vt:lpstr>
      <vt:lpstr>'INSTRUCTIONS to SFO Preparer'!Print_Area</vt:lpstr>
      <vt:lpstr>'Sect4 Functional Room List'!Print_Area</vt:lpstr>
      <vt:lpstr>'Sect5 Summary Price Sheet'!Print_Area</vt:lpstr>
      <vt:lpstr>'Sect4 Functional Room List'!Print_Titles</vt:lpstr>
      <vt:lpstr>'Sect5 Summary Price Sheet'!Print_Titles</vt:lpstr>
    </vt:vector>
  </TitlesOfParts>
  <Company>Dept of VA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 B</dc:title>
  <dc:creator>Joy M. Sortino</dc:creator>
  <cp:lastModifiedBy>Will Conley</cp:lastModifiedBy>
  <cp:lastPrinted>2017-02-24T21:15:28Z</cp:lastPrinted>
  <dcterms:created xsi:type="dcterms:W3CDTF">1998-11-03T18:31:21Z</dcterms:created>
  <dcterms:modified xsi:type="dcterms:W3CDTF">2017-06-21T18:41:16Z</dcterms:modified>
</cp:coreProperties>
</file>